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ДРИ\Сметный\НМЦ\2. Ведучи\VL4, VL5 Оборудование КД\VL4 VL5 Оборудование без дефляторов\"/>
    </mc:Choice>
  </mc:AlternateContent>
  <bookViews>
    <workbookView xWindow="960" yWindow="660" windowWidth="27315" windowHeight="11760"/>
  </bookViews>
  <sheets>
    <sheet name="Сводный расчет НМЦ Оборудование" sheetId="1" r:id="rId1"/>
  </sheets>
  <externalReferences>
    <externalReference r:id="rId2"/>
    <externalReference r:id="rId3"/>
    <externalReference r:id="rId4"/>
  </externalReferences>
  <definedNames>
    <definedName name="_xlnm.Print_Area" localSheetId="0">'Сводный расчет НМЦ Оборудование'!$A$1:$E$14</definedName>
  </definedNames>
  <calcPr calcId="162913" fullPrecision="0"/>
</workbook>
</file>

<file path=xl/calcChain.xml><?xml version="1.0" encoding="utf-8"?>
<calcChain xmlns="http://schemas.openxmlformats.org/spreadsheetml/2006/main">
  <c r="B3" i="1" l="1"/>
  <c r="B2" i="1"/>
  <c r="C5" i="1" l="1"/>
  <c r="C12" i="1" l="1"/>
  <c r="D12" i="1" l="1"/>
  <c r="D14" i="1" s="1"/>
  <c r="C14" i="1"/>
  <c r="E12" i="1"/>
  <c r="E14" i="1" s="1"/>
</calcChain>
</file>

<file path=xl/sharedStrings.xml><?xml version="1.0" encoding="utf-8"?>
<sst xmlns="http://schemas.openxmlformats.org/spreadsheetml/2006/main" count="15" uniqueCount="15">
  <si>
    <t>Продолжительность работ</t>
  </si>
  <si>
    <t>месяцев</t>
  </si>
  <si>
    <t>Начало работ</t>
  </si>
  <si>
    <t>Окончание работ</t>
  </si>
  <si>
    <t>№ пп</t>
  </si>
  <si>
    <t>Виды (наименования) работ</t>
  </si>
  <si>
    <t>НДС 20%</t>
  </si>
  <si>
    <t>Всего с учетом НДС, руб.</t>
  </si>
  <si>
    <t>Всего</t>
  </si>
  <si>
    <t>Стоимость без НДС, руб.</t>
  </si>
  <si>
    <t>1.</t>
  </si>
  <si>
    <t>2.</t>
  </si>
  <si>
    <t>СВОДНЫЙ РАСЧЕТ НАЧАЛЬНОЙ МАКСИМАЛЬНОЙ ЦЕНЫ ДОГОВОРА
на поставку оборудования, выполнение шеф-монтажных работ и обучение обслуживающего персонала для объектов:</t>
  </si>
  <si>
    <t>Оборудование пассажирской подвесной канатной дороги VL4, шеф-монтажные работы, обучение обслуживающего персонала</t>
  </si>
  <si>
    <t>Оборудование пассажирской подвесной канатной дороги VL5, шеф-монтажные работы, обучение обслуживающего персонала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</si>
</sst>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\ _₽_-;\-* #,##0.00\ _₽_-;_-* &quot;-&quot;??\ _₽_-;_-@_-"/>
    <numFmt numFmtId="165" formatCode="0.0"/>
  </numFmts>
  <fonts count="1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4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0" fontId="2" fillId="0" borderId="0"/>
    <xf numFmtId="0" fontId="8" fillId="0" borderId="0"/>
    <xf numFmtId="0" fontId="9" fillId="0" borderId="0">
      <alignment horizontal="center" vertical="top"/>
    </xf>
    <xf numFmtId="0" fontId="10" fillId="0" borderId="0">
      <alignment horizontal="left" vertical="top"/>
    </xf>
    <xf numFmtId="0" fontId="10" fillId="0" borderId="0">
      <alignment horizontal="center" vertical="center"/>
    </xf>
    <xf numFmtId="0" fontId="10" fillId="0" borderId="0">
      <alignment horizontal="center"/>
    </xf>
    <xf numFmtId="0" fontId="11" fillId="0" borderId="0">
      <alignment horizontal="center" vertical="center"/>
    </xf>
    <xf numFmtId="0" fontId="11" fillId="0" borderId="0">
      <alignment horizontal="center" vertical="center"/>
    </xf>
    <xf numFmtId="0" fontId="10" fillId="0" borderId="0">
      <alignment horizontal="center" vertical="center"/>
    </xf>
    <xf numFmtId="0" fontId="10" fillId="0" borderId="0">
      <alignment horizontal="center" vertical="center"/>
    </xf>
    <xf numFmtId="0" fontId="10" fillId="0" borderId="0">
      <alignment horizontal="center" vertical="center"/>
    </xf>
    <xf numFmtId="0" fontId="10" fillId="0" borderId="0">
      <alignment horizontal="center" vertical="center"/>
    </xf>
    <xf numFmtId="0" fontId="10" fillId="0" borderId="0">
      <alignment horizontal="left" vertical="center"/>
    </xf>
    <xf numFmtId="0" fontId="4" fillId="0" borderId="0"/>
    <xf numFmtId="0" fontId="12" fillId="0" borderId="0"/>
    <xf numFmtId="0" fontId="1" fillId="0" borderId="0"/>
    <xf numFmtId="0" fontId="7" fillId="0" borderId="0"/>
    <xf numFmtId="0" fontId="4" fillId="0" borderId="0"/>
    <xf numFmtId="0" fontId="1" fillId="0" borderId="0"/>
    <xf numFmtId="0" fontId="7" fillId="0" borderId="0"/>
    <xf numFmtId="0" fontId="7" fillId="0" borderId="0"/>
    <xf numFmtId="0" fontId="1" fillId="0" borderId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8">
    <xf numFmtId="0" fontId="0" fillId="0" borderId="0" xfId="0"/>
    <xf numFmtId="0" fontId="6" fillId="0" borderId="0" xfId="1" applyFont="1"/>
    <xf numFmtId="0" fontId="5" fillId="0" borderId="0" xfId="1" applyFont="1" applyFill="1" applyAlignment="1">
      <alignment horizontal="left" vertical="center" wrapText="1"/>
    </xf>
    <xf numFmtId="165" fontId="3" fillId="0" borderId="0" xfId="0" applyNumberFormat="1" applyFont="1" applyFill="1"/>
    <xf numFmtId="0" fontId="3" fillId="0" borderId="0" xfId="0" applyFont="1" applyFill="1"/>
    <xf numFmtId="14" fontId="3" fillId="0" borderId="0" xfId="0" applyNumberFormat="1" applyFont="1" applyFill="1"/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0" fillId="0" borderId="0" xfId="0" applyFill="1"/>
    <xf numFmtId="4" fontId="5" fillId="0" borderId="2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0" xfId="0" applyFont="1" applyFill="1"/>
    <xf numFmtId="0" fontId="5" fillId="0" borderId="0" xfId="1" applyFont="1" applyAlignment="1">
      <alignment horizontal="right" vertical="center"/>
    </xf>
    <xf numFmtId="0" fontId="3" fillId="3" borderId="2" xfId="0" applyFont="1" applyFill="1" applyBorder="1" applyAlignment="1">
      <alignment vertical="center"/>
    </xf>
    <xf numFmtId="0" fontId="3" fillId="3" borderId="2" xfId="1" applyFont="1" applyFill="1" applyBorder="1"/>
    <xf numFmtId="4" fontId="13" fillId="3" borderId="2" xfId="1" applyNumberFormat="1" applyFont="1" applyFill="1" applyBorder="1" applyAlignment="1">
      <alignment vertical="center"/>
    </xf>
    <xf numFmtId="0" fontId="14" fillId="0" borderId="0" xfId="0" applyFont="1"/>
    <xf numFmtId="0" fontId="3" fillId="0" borderId="0" xfId="1" applyFont="1" applyFill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1" applyFont="1" applyFill="1" applyAlignment="1">
      <alignment horizontal="left" vertical="center"/>
    </xf>
    <xf numFmtId="0" fontId="5" fillId="0" borderId="0" xfId="1" quotePrefix="1" applyFont="1" applyAlignment="1">
      <alignment horizontal="left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26">
    <cellStyle name="Excel Built-in Normal" xfId="2"/>
    <cellStyle name="S0" xfId="3"/>
    <cellStyle name="S1" xfId="4"/>
    <cellStyle name="S10" xfId="5"/>
    <cellStyle name="S11" xfId="6"/>
    <cellStyle name="S2" xfId="7"/>
    <cellStyle name="S3" xfId="8"/>
    <cellStyle name="S5" xfId="9"/>
    <cellStyle name="S6" xfId="10"/>
    <cellStyle name="S7" xfId="11"/>
    <cellStyle name="S8" xfId="12"/>
    <cellStyle name="S9" xfId="13"/>
    <cellStyle name="Обычный" xfId="0" builtinId="0"/>
    <cellStyle name="Обычный 2" xfId="14"/>
    <cellStyle name="Обычный 2 2" xfId="15"/>
    <cellStyle name="Обычный 2 3" xfId="16"/>
    <cellStyle name="Обычный 3" xfId="17"/>
    <cellStyle name="Обычный 3 2" xfId="18"/>
    <cellStyle name="Обычный 3 3" xfId="1"/>
    <cellStyle name="Обычный 4" xfId="19"/>
    <cellStyle name="Обычный 5" xfId="20"/>
    <cellStyle name="Обычный 6" xfId="21"/>
    <cellStyle name="Обычный 7" xfId="22"/>
    <cellStyle name="Финансовый 2" xfId="23"/>
    <cellStyle name="Финансовый 2 2" xfId="24"/>
    <cellStyle name="Финансовый 3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56;&#1048;/&#1057;&#1084;&#1077;&#1090;&#1085;&#1099;&#1081;/&#1053;&#1052;&#1062;/2.%20&#1042;&#1077;&#1076;&#1091;&#1095;&#1080;/VL4,%20VL5%20&#1057;&#1090;&#1088;&#1086;&#1081;&#1082;&#1072;/&#1053;&#1052;&#1062;%20VL4%20&#1057;&#1090;&#1088;&#1086;&#1081;&#1082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56;&#1048;/&#1057;&#1084;&#1077;&#1090;&#1085;&#1099;&#1081;/&#1053;&#1052;&#1062;/2.%20&#1042;&#1077;&#1076;&#1091;&#1095;&#1080;/VL4,%20VL5%20&#1057;&#1090;&#1088;&#1086;&#1081;&#1082;&#1072;/&#1053;&#1052;&#1062;%20VL5%20&#1057;&#1090;&#1088;&#1086;&#1081;&#1082;&#107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52;&#1062;%20VL4%20&#1054;&#1073;&#1086;&#1088;&#1091;&#1076;&#1086;&#1074;&#1072;&#1085;&#108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З"/>
      <sheetName val="НМЦ"/>
      <sheetName val="Протокол НМЦК"/>
      <sheetName val="Проект сметы контракта"/>
      <sheetName val="ВОР"/>
      <sheetName val="Дефляторы"/>
      <sheetName val="НМЦК"/>
      <sheetName val="Затраты подрядчика"/>
      <sheetName val="ССР в рублях"/>
      <sheetName val="ССР 2020"/>
      <sheetName val="ГРО VL4"/>
      <sheetName val="01-01-01 ПТ"/>
      <sheetName val="01-01-02 Вырубка"/>
      <sheetName val="01-03-01 СТУ"/>
      <sheetName val="ОС 02-01"/>
      <sheetName val="02-01-01 КР"/>
      <sheetName val="02-01-02 АР"/>
      <sheetName val="02-01-03 СОТ"/>
      <sheetName val="02-01-04 СОТС"/>
      <sheetName val="02-01-05 СКУД"/>
      <sheetName val="02-01-06 ОВ"/>
      <sheetName val="02-01-07 СКС"/>
      <sheetName val="02-01-08 СТС"/>
      <sheetName val="02-01-09 СЧ"/>
      <sheetName val="02-01-10 ППС"/>
      <sheetName val="02-01-11 СОДС"/>
      <sheetName val="02-01-13 АУПС"/>
      <sheetName val="02-01-14 СГС"/>
      <sheetName val="02-01-15 СОУЭ"/>
      <sheetName val="02-02-01 КР"/>
      <sheetName val="02-02-02 АР"/>
      <sheetName val="02-02-03 СОТ"/>
      <sheetName val="02-02-04 СКУД"/>
      <sheetName val="02-02-05 СОТС"/>
      <sheetName val="02-02-06 ОВ"/>
      <sheetName val="02-02-07 СКС"/>
      <sheetName val="02-02-08 СТС"/>
      <sheetName val="02-02-09 АУПС"/>
      <sheetName val="02-02-10 СГС"/>
      <sheetName val="02-02-11 СОУЭ"/>
      <sheetName val="ОС 02-03"/>
      <sheetName val="02-03-01 КР"/>
      <sheetName val="02-03-02 АР"/>
      <sheetName val="02-03-03 СОТ"/>
      <sheetName val="02-03-04 СОТС"/>
      <sheetName val="02-03-05 ОВ"/>
      <sheetName val="02-03-06 СОУЭ"/>
      <sheetName val="02-03-07 АУПП"/>
      <sheetName val="02-03-08 ЭО"/>
      <sheetName val="ОС 02-04"/>
      <sheetName val="02-04-01 КР"/>
      <sheetName val="02-04-02 СОТС"/>
      <sheetName val="02-04-03 ТХ"/>
      <sheetName val="02-05-01 ИЗ"/>
      <sheetName val="ОС 04-01"/>
      <sheetName val="04-01-01 КР"/>
      <sheetName val="04-01-02 ЭС"/>
      <sheetName val="04-01-03 СОТС"/>
      <sheetName val="04-01-04 АУПС"/>
      <sheetName val="04-01-05 СОУЭ"/>
      <sheetName val="04-02-01 ЭС 0,4кВ"/>
      <sheetName val="ОС 04-03"/>
      <sheetName val="04-03-01 СОТС"/>
      <sheetName val="04-03-02 АУПС"/>
      <sheetName val="04-03-03 СОУЭ"/>
      <sheetName val="ОС 04-04"/>
      <sheetName val="04-04-01 СОТС"/>
      <sheetName val="04-04-02 АУПС"/>
      <sheetName val="04-04-03 СОУЭ"/>
      <sheetName val="05-01-01 НСС"/>
      <sheetName val="07-01-01 Площадки"/>
      <sheetName val="ОС 09-01"/>
      <sheetName val="09-01-01 ПНР ЭО КД"/>
      <sheetName val="09-01-02 ПНР КТП-6"/>
      <sheetName val="09-01-03 ПНР КД VL-4"/>
      <sheetName val="09-03 НТС"/>
      <sheetName val="СР-3 "/>
      <sheetName val="СР-5"/>
      <sheetName val="12-01-01"/>
      <sheetName val="12-01-02"/>
      <sheetName val="СР-9"/>
      <sheetName val="СР-8"/>
      <sheetName val="расчет маш-часа перевозки № 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3">
          <cell r="C13" t="str">
            <v>Всесезонный туристско-рекреационный комплекс "Ведучи", Чеченская Республика. Пассажирская подвесная канатная дорога VL4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646">
          <cell r="N646">
            <v>761861430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З"/>
      <sheetName val="НМЦ"/>
      <sheetName val="Протокол НМЦК"/>
      <sheetName val="Проект сметы контракта"/>
      <sheetName val="ВОР"/>
      <sheetName val="Дефляторы"/>
      <sheetName val="НМЦК"/>
      <sheetName val="Затраты подрядчика"/>
      <sheetName val="ССР в рублях"/>
      <sheetName val="ССР 2020"/>
      <sheetName val="01-01-01 ГРО"/>
      <sheetName val="01-03-01 СТУ"/>
      <sheetName val="01-02-01 ПТ"/>
      <sheetName val="ОС 02-01"/>
      <sheetName val="02-01-01 КР"/>
      <sheetName val="02-01-02 АР"/>
      <sheetName val="02-01-03 СОТ"/>
      <sheetName val="02-01-04 СОТС"/>
      <sheetName val="02-01-05 СКУД"/>
      <sheetName val="02-01-06 СКС"/>
      <sheetName val="02-01-07 СТС"/>
      <sheetName val="02-01-08 СЧ"/>
      <sheetName val="02-01-09 ППС"/>
      <sheetName val="02-01-10 СОДС"/>
      <sheetName val="02-01-11 АУПС"/>
      <sheetName val="02-01-12 СГС"/>
      <sheetName val="02-01-13 СОУЭ"/>
      <sheetName val="ОС 02-02"/>
      <sheetName val="02-02-01 КР"/>
      <sheetName val="02-02-02 АР"/>
      <sheetName val="02-02-03 СОТ"/>
      <sheetName val="02-02-04 СКУД"/>
      <sheetName val="02-02-05 СОТС"/>
      <sheetName val="02-02-06 ОВ"/>
      <sheetName val="02-02-07 СКС"/>
      <sheetName val="02-02-08 СТС"/>
      <sheetName val="02-02-09 СЧ"/>
      <sheetName val="02-02-10 АУПС"/>
      <sheetName val="02-02-11 СГС"/>
      <sheetName val="02-02-12 СОУЭ"/>
      <sheetName val="02-02-13 АУПП"/>
      <sheetName val="ОС 02-03"/>
      <sheetName val="02-03-01 КР"/>
      <sheetName val="02-03-02 СОТС"/>
      <sheetName val="02-03-03 ТХ"/>
      <sheetName val="02-04-01 ИЗ"/>
      <sheetName val="ОС 04-01"/>
      <sheetName val="04-01-01 КР"/>
      <sheetName val="04-01-02 ЭС"/>
      <sheetName val="04-01-03 СОТС"/>
      <sheetName val="04-01-04 АУПС"/>
      <sheetName val="04-01-05 СОУЭ"/>
      <sheetName val="ОС 04-02"/>
      <sheetName val="04-02-01 АУПС"/>
      <sheetName val="04-02-02 СОУЭ"/>
      <sheetName val="04-02-03 СОТС"/>
      <sheetName val="04-03-01 ЭС 0,4кВ"/>
      <sheetName val="05-01-01 НСС"/>
      <sheetName val="ОС 09-01"/>
      <sheetName val="09-01-01 ПНР ЭО КД"/>
      <sheetName val="09-01-02 ПНР КТП"/>
      <sheetName val="09-01-03 ПНР КЛ10кВ"/>
      <sheetName val="09-01-04 ПНР КД"/>
      <sheetName val="09-02 НТС"/>
      <sheetName val="09-03 ГТМ"/>
      <sheetName val="СР-3 "/>
      <sheetName val="СР-5"/>
      <sheetName val="12-01-01 ПД"/>
      <sheetName val="12-01-02 РД"/>
      <sheetName val="СР-9"/>
      <sheetName val="СР-8"/>
      <sheetName val="расчет маш-часа перевозки № 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3">
          <cell r="C13" t="str">
            <v>Всесезонный туристско-рекреационный комплекс "Ведучи", Чеченская Республика. Пассажирская подвесная канатная дорога VL5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ительная записка"/>
      <sheetName val="НМЦ"/>
      <sheetName val="Расчет"/>
    </sheetNames>
    <sheetDataSet>
      <sheetData sheetId="0"/>
      <sheetData sheetId="1"/>
      <sheetData sheetId="2">
        <row r="7">
          <cell r="D7">
            <v>752827500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tabSelected="1" view="pageBreakPreview" zoomScaleNormal="100" zoomScaleSheetLayoutView="100" workbookViewId="0">
      <selection activeCell="C19" sqref="C19"/>
    </sheetView>
  </sheetViews>
  <sheetFormatPr defaultRowHeight="12.75" x14ac:dyDescent="0.2"/>
  <cols>
    <col min="1" max="1" width="11.28515625" style="8" bestFit="1" customWidth="1"/>
    <col min="2" max="2" width="54.42578125" customWidth="1"/>
    <col min="3" max="5" width="19.7109375" customWidth="1"/>
  </cols>
  <sheetData>
    <row r="1" spans="1:5" ht="38.25" customHeight="1" x14ac:dyDescent="0.2">
      <c r="A1" s="19" t="s">
        <v>12</v>
      </c>
      <c r="B1" s="19"/>
      <c r="C1" s="19"/>
      <c r="D1" s="19"/>
      <c r="E1" s="19"/>
    </row>
    <row r="2" spans="1:5" ht="39" customHeight="1" x14ac:dyDescent="0.2">
      <c r="A2" s="13" t="s">
        <v>10</v>
      </c>
      <c r="B2" s="21" t="str">
        <f>'[1]ССР 2020'!$C$13</f>
        <v>Всесезонный туристско-рекреационный комплекс "Ведучи", Чеченская Республика. Пассажирская подвесная канатная дорога VL4</v>
      </c>
      <c r="C2" s="21"/>
      <c r="D2" s="21"/>
      <c r="E2" s="21"/>
    </row>
    <row r="3" spans="1:5" ht="39" customHeight="1" x14ac:dyDescent="0.2">
      <c r="A3" s="13" t="s">
        <v>11</v>
      </c>
      <c r="B3" s="21" t="str">
        <f>'[2]ССР 2020'!$C$13</f>
        <v>Всесезонный туристско-рекреационный комплекс "Ведучи", Чеченская Республика. Пассажирская подвесная канатная дорога VL5</v>
      </c>
      <c r="C3" s="21"/>
      <c r="D3" s="21"/>
      <c r="E3" s="21"/>
    </row>
    <row r="4" spans="1:5" ht="29.25" hidden="1" customHeight="1" x14ac:dyDescent="0.2">
      <c r="A4" s="2"/>
      <c r="B4" s="2"/>
    </row>
    <row r="5" spans="1:5" ht="15.75" hidden="1" x14ac:dyDescent="0.25">
      <c r="A5" s="20" t="s">
        <v>0</v>
      </c>
      <c r="B5" s="20"/>
      <c r="C5" s="3">
        <f>(C7-C6)/30.5</f>
        <v>24.5</v>
      </c>
      <c r="D5" s="4" t="s">
        <v>1</v>
      </c>
    </row>
    <row r="6" spans="1:5" ht="15.75" hidden="1" x14ac:dyDescent="0.25">
      <c r="A6" s="18" t="s">
        <v>2</v>
      </c>
      <c r="B6" s="18"/>
      <c r="C6" s="5">
        <v>44119</v>
      </c>
      <c r="D6" s="4"/>
    </row>
    <row r="7" spans="1:5" ht="15.75" hidden="1" x14ac:dyDescent="0.25">
      <c r="A7" s="18" t="s">
        <v>3</v>
      </c>
      <c r="B7" s="18"/>
      <c r="C7" s="5">
        <v>44866</v>
      </c>
      <c r="D7" s="4"/>
    </row>
    <row r="8" spans="1:5" ht="29.25" customHeight="1" x14ac:dyDescent="0.25">
      <c r="A8" s="1"/>
      <c r="B8" s="1"/>
    </row>
    <row r="9" spans="1:5" ht="32.25" customHeight="1" x14ac:dyDescent="0.2">
      <c r="A9" s="26" t="s">
        <v>4</v>
      </c>
      <c r="B9" s="22" t="s">
        <v>5</v>
      </c>
      <c r="C9" s="24" t="s">
        <v>9</v>
      </c>
      <c r="D9" s="22" t="s">
        <v>6</v>
      </c>
      <c r="E9" s="22" t="s">
        <v>7</v>
      </c>
    </row>
    <row r="10" spans="1:5" ht="31.5" customHeight="1" x14ac:dyDescent="0.2">
      <c r="A10" s="27"/>
      <c r="B10" s="23"/>
      <c r="C10" s="25"/>
      <c r="D10" s="23"/>
      <c r="E10" s="23"/>
    </row>
    <row r="11" spans="1:5" ht="15.75" x14ac:dyDescent="0.2">
      <c r="A11" s="6">
        <v>1</v>
      </c>
      <c r="B11" s="6">
        <v>2</v>
      </c>
      <c r="C11" s="7">
        <v>3</v>
      </c>
      <c r="D11" s="7">
        <v>4</v>
      </c>
      <c r="E11" s="7">
        <v>5</v>
      </c>
    </row>
    <row r="12" spans="1:5" s="12" customFormat="1" ht="47.25" x14ac:dyDescent="0.2">
      <c r="A12" s="11">
        <v>1</v>
      </c>
      <c r="B12" s="10" t="s">
        <v>13</v>
      </c>
      <c r="C12" s="9">
        <f>[3]Расчет!$D$7</f>
        <v>752827500</v>
      </c>
      <c r="D12" s="9">
        <f>C12*20%</f>
        <v>150565500</v>
      </c>
      <c r="E12" s="9">
        <f>C12+D12</f>
        <v>903393000</v>
      </c>
    </row>
    <row r="13" spans="1:5" s="12" customFormat="1" ht="47.25" x14ac:dyDescent="0.2">
      <c r="A13" s="11">
        <v>2</v>
      </c>
      <c r="B13" s="10" t="s">
        <v>14</v>
      </c>
      <c r="C13" s="9">
        <v>253429758.33000001</v>
      </c>
      <c r="D13" s="9">
        <v>50685951.670000002</v>
      </c>
      <c r="E13" s="9">
        <v>304115710</v>
      </c>
    </row>
    <row r="14" spans="1:5" s="17" customFormat="1" ht="15.75" x14ac:dyDescent="0.25">
      <c r="A14" s="14"/>
      <c r="B14" s="15" t="s">
        <v>8</v>
      </c>
      <c r="C14" s="16">
        <f>SUM(C12:C13)</f>
        <v>1006257258.33</v>
      </c>
      <c r="D14" s="16">
        <f t="shared" ref="D14:E14" si="0">SUM(D12:D13)</f>
        <v>201251451.66999999</v>
      </c>
      <c r="E14" s="16">
        <f t="shared" si="0"/>
        <v>1207508710</v>
      </c>
    </row>
  </sheetData>
  <mergeCells count="11">
    <mergeCell ref="A6:B6"/>
    <mergeCell ref="A1:E1"/>
    <mergeCell ref="A5:B5"/>
    <mergeCell ref="B2:E2"/>
    <mergeCell ref="D9:D10"/>
    <mergeCell ref="E9:E10"/>
    <mergeCell ref="C9:C10"/>
    <mergeCell ref="A7:B7"/>
    <mergeCell ref="A9:A10"/>
    <mergeCell ref="B9:B10"/>
    <mergeCell ref="B3:E3"/>
  </mergeCells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Сводный расчет НМЦ Оборудование</vt:lpstr>
      <vt:lpstr>'Сводный расчет НМЦ Оборудование'!Область_печати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Татаринов Александр Юрьевич</dc:creator>
  <cp:lastModifiedBy>Татаринова Елена Александровна</cp:lastModifiedBy>
  <cp:lastPrinted>2020-08-28T13:17:10Z</cp:lastPrinted>
  <dcterms:created xsi:type="dcterms:W3CDTF">2020-08-19T09:51:37Z</dcterms:created>
  <dcterms:modified xsi:type="dcterms:W3CDTF">2021-04-20T16:21:34Z</dcterms:modified>
</cp:coreProperties>
</file>