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0"/>
  </bookViews>
  <sheets>
    <sheet name="янв2013" sheetId="2" r:id="rId1"/>
    <sheet name="фев2013" sheetId="1" r:id="rId2"/>
    <sheet name="мар2013" sheetId="3" r:id="rId3"/>
    <sheet name="апр2013" sheetId="4" r:id="rId4"/>
    <sheet name="май2013" sheetId="5" r:id="rId5"/>
    <sheet name="июнь2013" sheetId="6" r:id="rId6"/>
    <sheet name="июль2013" sheetId="7" r:id="rId7"/>
    <sheet name="август2013" sheetId="8" r:id="rId8"/>
    <sheet name="сентябрь2013" sheetId="9" r:id="rId9"/>
    <sheet name="октябрь2013" sheetId="10" r:id="rId10"/>
    <sheet name="ноябрь2013" sheetId="11" r:id="rId11"/>
  </sheets>
  <calcPr calcId="145621" refMode="R1C1"/>
</workbook>
</file>

<file path=xl/calcChain.xml><?xml version="1.0" encoding="utf-8"?>
<calcChain xmlns="http://schemas.openxmlformats.org/spreadsheetml/2006/main">
  <c r="H14" i="10" l="1"/>
  <c r="G14" i="10"/>
  <c r="G12" i="10"/>
  <c r="G10" i="10"/>
  <c r="G7" i="10" l="1"/>
  <c r="H18" i="9" l="1"/>
  <c r="G18" i="9"/>
  <c r="G7" i="9"/>
  <c r="G4" i="9"/>
  <c r="G8" i="9"/>
  <c r="G10" i="9"/>
</calcChain>
</file>

<file path=xl/sharedStrings.xml><?xml version="1.0" encoding="utf-8"?>
<sst xmlns="http://schemas.openxmlformats.org/spreadsheetml/2006/main" count="278" uniqueCount="173">
  <si>
    <t xml:space="preserve">№
п/п
</t>
  </si>
  <si>
    <t>Наименование</t>
  </si>
  <si>
    <t>Количество договоров</t>
  </si>
  <si>
    <t>Вид закупки</t>
  </si>
  <si>
    <t>Открытый конкурс</t>
  </si>
  <si>
    <t>Открытый аукцион</t>
  </si>
  <si>
    <t>Запрос котировок</t>
  </si>
  <si>
    <t>Заключение договора на оказание услуг по проведению строительного (технического) аудита строительства канатной дороги «Мир-Гарабаши» на горе Эльбрус (3-я очередь).</t>
  </si>
  <si>
    <t>Заключение договора на поставку ЗИП (источники бесперебойного питания, системы мониторинга серверной) для нужд ОАО «Курорты Северного Кавказа».</t>
  </si>
  <si>
    <t>Стоимость договора, рублей</t>
  </si>
  <si>
    <t>Заключение договора на оказание охранных услуг имущества ОАО «Курорты Северного Кавказа» на территории горнолыжного курорта «Архыз» (Кресельная четырехместная канатная дорога В13 и горнолыжные трассы 6В и 5В).</t>
  </si>
  <si>
    <t>360 000 рублей в месяц</t>
  </si>
  <si>
    <t>Прямое заключение контракта</t>
  </si>
  <si>
    <t>Февраль 2013 год</t>
  </si>
  <si>
    <t>Заключение договора на выполнение работ по изготовлению сувенирной продукции, включая разработку концепции и дизайна для нужд ОАО «Курорты Северного Кавказа».</t>
  </si>
  <si>
    <t>Заключение договора на оказание услуг по организации и обеспечению участия ГАУ «Государственный ансамбль танца «Вайнах» на заседании межправительственной Российско-Эмиратской комиссии по торговому, экономическому и техническому сотрудничеству в г. Абу-Даби (ОАЭ) 17-18 февраля 2013 года</t>
  </si>
  <si>
    <t>Заключение договора на обучение  работников ОАО «Курорты Северного Кавказа» по курсу повышения квалификации «Английский язык»</t>
  </si>
  <si>
    <t>Заключение договора на поставку автоматической телефонной станции для нужд ОАО «Курорты Северного Кавказа».</t>
  </si>
  <si>
    <t>Январь 2013 год</t>
  </si>
  <si>
    <t>Открытый конкурс на право заключения 
договора на оказание услуг по размещению (бронированию) в гостиницах России, странах СНГ и за рубежом, а также по организации транспортного обслуживания в России,
 странам СНГ и за рубежом и иных услуг, связанных с обеспечением деловых поездок 
работников ОАО «Курорты Северного Кавказа»</t>
  </si>
  <si>
    <t xml:space="preserve">Договор заключается без указания цены договора </t>
  </si>
  <si>
    <t>Заключение договора на оказание услуг по организации участия ОАО «Курорты Северного Кавказа» в проекте «House of Russia», проходящего с 23 января 2013 года по 27 января 2013 года в г. Давос, Швейцария.</t>
  </si>
  <si>
    <t>172 984,50 Евро</t>
  </si>
  <si>
    <t>Заключение договора на оказание услуг аренды нежилого (офисного) здания в городе Пятигорск, общей площадью 697,2 кв.м.</t>
  </si>
  <si>
    <t>541 667 рублей, в месяц</t>
  </si>
  <si>
    <t>Март 2013 год</t>
  </si>
  <si>
    <t xml:space="preserve">Право на заключение договора на оказание информационных и юридических услуг для нужд ОАО «Курорты Северного Кавказа». </t>
  </si>
  <si>
    <t>Открытый аукцион на право заключения 
договора на поставку сетевого оборудования для нужд ОАО «Курорты Северного 
Кавказа».</t>
  </si>
  <si>
    <t>Заключение договора на поставку офисной мебели для нужд ОАО «Курорты Северного Кавказа».</t>
  </si>
  <si>
    <t>Открытый аукцион на право заключения 
договора страхования недвижимого имущества ОАО «Курорты Северного Кавказа».</t>
  </si>
  <si>
    <t>Апрель 2013 год</t>
  </si>
  <si>
    <t>Заключение договора на оказание услуг по размещению информационных сообщений о деятельности ОАО «Курорты Северного Кавказа» и информационное обслуживание.</t>
  </si>
  <si>
    <t>180 000 рублей в месяц</t>
  </si>
  <si>
    <t>Право на заключение договора на техническое обслуживание и текущей ремонт автомобилей марки Форд в г. Москве для нужд ОАО «Курорты Северного Кавказа».</t>
  </si>
  <si>
    <t>Открытый аукцион на право заключения 
договора на оказание услуг по добровольному медицинскому страхованию работников ОАО «Курорты Северного Кавказа».</t>
  </si>
  <si>
    <t>Право на заключение договора на эксплуатацию и проведение технического обслуживания опасного производственного объекта – подвесных пассажирских канатных дорог и буксировочной канатной дороги, комплекса систем и оборудования, расположенных на территории ВТРК «Архыз».</t>
  </si>
  <si>
    <t>Изменение договоров</t>
  </si>
  <si>
    <t>ДС к договору заключенному по результатам открытого аукциона на право заключения 
договора на оказание услуг по добровольному медицинскому страхованию работников ОАО «Курорты Северного Кавказа».</t>
  </si>
  <si>
    <t>ДС к договору заключенному по результатам открытого аукциона на право заключения 
договора на поставку сетевого оборудования для нужд ОАО «Курорты Северного 
Кавказа».</t>
  </si>
  <si>
    <t>Июнь 2013 год</t>
  </si>
  <si>
    <t>Оказание услуг по обслуживанию автоматизированной информационной системы управления финансово-хозяйственной деятельности ОАО «КСК» 1С.</t>
  </si>
  <si>
    <t xml:space="preserve">Оказание охранных услуг офисного здания арендуемого ОАО «КСК» в городе Москва, 
ул. Пречистенка, д. 38.
</t>
  </si>
  <si>
    <t>270 (Двести семьдесят) рублей за один человеко-час, НДС не облагается</t>
  </si>
  <si>
    <t>Поставка хозяйственных товаров нужд 
ОАО «КСК».</t>
  </si>
  <si>
    <t>211 864 (Двести одиннадцать тысяч восемьсот шестьдесят четыре) рублей, без учета НДС.</t>
  </si>
  <si>
    <t xml:space="preserve">Поставка канцелярских товаров нужд 
ОАО «КСК».
</t>
  </si>
  <si>
    <t>508 475 (Пятьсот восемь тысяч четыреста семьдесят пять) рублей, без учета НДС.</t>
  </si>
  <si>
    <t>Поставка кофе и сахара для нужд ОАО «КСК</t>
  </si>
  <si>
    <t>300 000 (Триста тысяч) рублей, без учета НДС.</t>
  </si>
  <si>
    <t xml:space="preserve">Поставка минеральной воды и чая для нужд 
ОАО «КСК».
</t>
  </si>
  <si>
    <t>Оказание услуг по информационно-техническому обслуживанию системы электронного документооборота ОАО «КСК»</t>
  </si>
  <si>
    <t>Оказание информационно-технических услуг предоставления виртуальных выделенных серверов для нужд ОАО «КСК».</t>
  </si>
  <si>
    <t>32 960 рублей в месяц (включает в себя 16 человеко-часов), НДС не облагается</t>
  </si>
  <si>
    <t>36 350 рублей, в месяц, НДС не облагается</t>
  </si>
  <si>
    <t>311 864 (Триста одиннадцать тысяч восемьсот шестьдесят четыре) рубля в месяц, без учета НДС.</t>
  </si>
  <si>
    <t>Июль 2013 год</t>
  </si>
  <si>
    <t>Оказание услуг по проведению ежедневных предрейсовых (послерейсовых) медицинских осмотров водителей в г. Пятигорске</t>
  </si>
  <si>
    <t>90 000 (Девяносто тысяч) рублей, НДС не облагается</t>
  </si>
  <si>
    <t>Август 2013 год</t>
  </si>
  <si>
    <t>Оказание услуг по исполнению функций Технического заказчика.</t>
  </si>
  <si>
    <t>Оказание охранных услуг имущества ОАО «КСК»</t>
  </si>
  <si>
    <t>98 000 (Девяносто восемь тысяч) рублей, НДС не облагается</t>
  </si>
  <si>
    <t>4 067 796,61 (Четыре миллиона шестьдесят семь тысяч семьсот девяносто шесть) рублей 61 копейка, без учета НДС</t>
  </si>
  <si>
    <t xml:space="preserve">Повышение квалификации «Защита государственной тайны в организациях и на предприятиях РФ» </t>
  </si>
  <si>
    <t>40 000 (Сорок тысяч) рублей, НДС не облагается</t>
  </si>
  <si>
    <t>Монтаж технических средств охраны</t>
  </si>
  <si>
    <t xml:space="preserve">Поставка и установка биометрической системы контроля доступа к помещениям </t>
  </si>
  <si>
    <t>Участие ОАО «КСК» в Северо-Кавказском молодежном форуме «Машук-2013»</t>
  </si>
  <si>
    <t>20 000 (Двадцать тысяч) рублей, включая НДС</t>
  </si>
  <si>
    <t>79 330 (Семьдесят девять тысяч триста тридцать) рублей, включая НДС</t>
  </si>
  <si>
    <t>1 000 000 (Один миллион) рублей</t>
  </si>
  <si>
    <t xml:space="preserve">Выполнение комплекса землеустроительных и кадастровых работ </t>
  </si>
  <si>
    <t xml:space="preserve">Оказание услуг по содержанию и технической эксплуатации нежилого (офисного) здания 
</t>
  </si>
  <si>
    <t>35 000 (Тридцать пять тысяч) рублей в месяц, НДС не облагается.</t>
  </si>
  <si>
    <t>Сентябрь 2013 год</t>
  </si>
  <si>
    <t>368 000 (Триста шестьдесят восемь тысяч) рублей в месяц, включая НДС.</t>
  </si>
  <si>
    <t>Оказание юридических услуг.</t>
  </si>
  <si>
    <t>228 000 (Двести двадцать восемь тысяч) рублей, включая НДФЛ.</t>
  </si>
  <si>
    <t>Оказание услуг по проведению ежегодного аудита финансовой (бухгалтерской) отчетности ОАО «КСК».</t>
  </si>
  <si>
    <t>349 000 (Триста сорок девять тысяч) рублей, без учета НДС.</t>
  </si>
  <si>
    <t>6 мес</t>
  </si>
  <si>
    <t>Оказание услуг по изготовлению печатной продукции для нужд ОАО «КСК».</t>
  </si>
  <si>
    <t>1 692 796 (Один миллион шестьсот девяносто две тысячи семьсот девяносто шесть) рублей, без учета НДС.</t>
  </si>
  <si>
    <t>Право на заключение договора добровольного страхования транспортных средств (КАСКО) на автомобили автопарка ОАО «КСК».</t>
  </si>
  <si>
    <t xml:space="preserve">587 415,46 (Пятьсот восемьдесят семь тысяч четыреста пятнадцать) 
рублей 46 копеек.
</t>
  </si>
  <si>
    <t xml:space="preserve">Оказание услуг по охране офисного здания арендуемого ОАО «КСК».
</t>
  </si>
  <si>
    <t>185 (Сто восемьдесят пять) рублей за один человеко-час, НДС не облагается (УСН).</t>
  </si>
  <si>
    <t xml:space="preserve">Оказание услуг по подготовке и организации проведения заседания Совета директоров
ОАО «КСК» 01 октября 2013 года.
</t>
  </si>
  <si>
    <t>309 856,20 (Триста девять тысяч восемьсот пятьдесят шесть) рублей 20 копеек, включая НДС</t>
  </si>
  <si>
    <t>Поставка программного обеспечения для нужд ОАО «КСК».</t>
  </si>
  <si>
    <t>1 210 168,45 (Один миллион двести десять тысяч сто шестьдесят восемь) рублей 45 копеек, без учета НДС.</t>
  </si>
  <si>
    <t>2 896 995,93 (Два миллиона восемьсот девяносто шесть тысяч девятьсот девяносто пять) рублей 93 копейки.</t>
  </si>
  <si>
    <t>Право на заключение договора добровольного страхования воздушных судов (КАСКО) ОАО «КСК».</t>
  </si>
  <si>
    <t>Оказание услуг по организации 
и осуществлению лётной эксплуатации 
на территории Северо-Кавказского и Южного федеральных округов, базированию, ангарному хранению и организации сохранности воздушных судов.</t>
  </si>
  <si>
    <t xml:space="preserve">Оказание услуг по обеспечению участия
ОАО «КСК» в ХII Международном инвестиционном форуме «Сочи-2013».
</t>
  </si>
  <si>
    <t>450 000 (Четыреста пятьдесят тысяч) рублей, включая НДС.</t>
  </si>
  <si>
    <t>Оказание услуг по проведению технического освидетельствования пассажирской подвесной канатной дороги В13.</t>
  </si>
  <si>
    <t>98 440 (Девяносто восемь тысяч четыреста сорок) рублей, НДС не облагается (УСН).</t>
  </si>
  <si>
    <t>Оказание услуг по проведению технического обследования пассажирской подвесной канатной дороги В13.</t>
  </si>
  <si>
    <t>48 700 (Сорок восемь тысяч семьсот) рублей, НДС не облагается (УСН).</t>
  </si>
  <si>
    <t>126 386,25 (Сто двадцать шесть тысяч триста восемьдесят шесть) рублей 25 копеек.</t>
  </si>
  <si>
    <t>ДС к договору заключенному по результатам открытого аукциона на право заключения 
договора на оказание услуг по добровольному медицинскому страхованию работников ОАО «КСК».</t>
  </si>
  <si>
    <t>Октябрь 2013 год</t>
  </si>
  <si>
    <t>Оказание услуг охраны административного здания, арендуемого ОАО «КСК».</t>
  </si>
  <si>
    <t>234 240 (Двести тридцать четыре тысячи двести сорок) рублей в месяц, НДС не облагается.</t>
  </si>
  <si>
    <t>Оказание услуг по предрейсовым медицинским осмотрам водителей ОАО «КСК».</t>
  </si>
  <si>
    <t>152 542 (Сто пятьдесят две тысячи пятьсот сорок два) рубля, без учета НДС.</t>
  </si>
  <si>
    <t>Оказание юридических услуг (международное право) для нужд ОАО «КСК».</t>
  </si>
  <si>
    <t>4 237 200 (Четыре миллиона двести тридцать семь тысяч двести) рублей, без учета НДС.</t>
  </si>
  <si>
    <t>Оценка рыночной стоимости автомобиля</t>
  </si>
  <si>
    <t>3000 (Три тысячи) рублей, НДС не облагается.</t>
  </si>
  <si>
    <t>500 000 (Пятьсот тысяч рублей), включая НДС.</t>
  </si>
  <si>
    <t>ДС к договору заключенному по результатам запроса котировок на право заключения 
договора на оказание услуг 
по устному и письменному переводу с иностранного языка на русский и с русского 
на иностранный язык</t>
  </si>
  <si>
    <t>314 793,75 (Триста четырнадцать тысяч семьсот девяносто три) рубля 75 копеек.</t>
  </si>
  <si>
    <t>Оказание консультационных услуг</t>
  </si>
  <si>
    <t>99 999 (Девяносто девять тысяч девятьсот девяносто девять) рублей</t>
  </si>
  <si>
    <t>Оказание услуг по обеспечению участия 
ОАО «КСК» в деловом форуме газеты «Ведомости»</t>
  </si>
  <si>
    <t>590 000 (Пятьсот девяносто тысяч) рублей, включая НДС.</t>
  </si>
  <si>
    <t>Повышение квалификации</t>
  </si>
  <si>
    <t>12 000 (Двенадцать тысяч) рублей, НДС не облагается.</t>
  </si>
  <si>
    <t>Оказание услуг по выполнению шиномонтажных работ.</t>
  </si>
  <si>
    <t xml:space="preserve">90 000 (Девяносто тысяч) рублей, включая НДС. </t>
  </si>
  <si>
    <t>Ноябрь 2013 год</t>
  </si>
  <si>
    <t>Оказание услуг по уборке офисного здания ОАО "КСК"</t>
  </si>
  <si>
    <t>423 110 (Четыреста двадцать три тысячи сто десять) рублей, НДС не облагается (УСН)</t>
  </si>
  <si>
    <t>Оказание услуг по охране путем экстренного выезда группы задержания полиции по сигналу "Тревога" офисного здания, арендуемого ОАО "КСК" и расположенного по адрему: Ставропольский край, г. Пятигорск, д. 82А</t>
  </si>
  <si>
    <t>7 285 (Семь тысяч двести восемьдесят пять) рублей, 40 копеек в месяц, НДС не облагается</t>
  </si>
  <si>
    <t>Оказание услуг охраны Кресельной четырехместной канатной дороги В13 и горнолыжных трасс 6В и 5В</t>
  </si>
  <si>
    <t>Оказание услуг охраны арендуемых земельных участков</t>
  </si>
  <si>
    <t>Оказание услуг по хранению секретноо архива ОАО "КСК"</t>
  </si>
  <si>
    <t>Выполнение проектно-изыскательских работ по созданию системы искусственного оснежения</t>
  </si>
  <si>
    <t>Выполнение проектно-изыскательских работ по созданию системы освещения склонов</t>
  </si>
  <si>
    <t>Оказание услуг по предоставлению полного комплекса услуг, связанного с перевозкой имущества ОАО "КСК"</t>
  </si>
  <si>
    <t>666 440 (Шестьсот шестьдесят шесть тысяч четыреста сорок) рублей, без учета НДС</t>
  </si>
  <si>
    <t>7 542 373 (Семь миллионов пятьсот сорок две тысячи триста семьдесят три) рубля, без учета НДС</t>
  </si>
  <si>
    <t>Поставка мобильной системы искусственного снегообразования для нужд ОАО "КСК"</t>
  </si>
  <si>
    <t>Поставка снегоуплотнительной машины (ратрак) с лебедкой</t>
  </si>
  <si>
    <t>Поставка снегоуплотнительной машины (ратрак) без лебедкой</t>
  </si>
  <si>
    <t>9 125 000 (Девять миллионов сто двадцать пять тысяч) рублей, без учета НДС</t>
  </si>
  <si>
    <t>15 745 000 (Пятнадцать миллионов семьсот сорок пять тысяч) рублей, без учета НДС</t>
  </si>
  <si>
    <t>Оказание услуг по мойке автотранспорта ОАО "КСК" в г. Пятигорске</t>
  </si>
  <si>
    <t>100 000 (Сто тысяч) рублей, НДС не облагается</t>
  </si>
  <si>
    <t>Оказание фотоуслуг для нужд ОАО "КСК"</t>
  </si>
  <si>
    <t>99 979 (Девяносто девять тысяч девятьсот семьдесят девять) рублей, 20 копеек, НДС не облагается</t>
  </si>
  <si>
    <t>Оказание услуг по охране имущества ОАО "КСК" при его транспортировке на территории Кабардино-Балкарской Республике</t>
  </si>
  <si>
    <t>Организация и проведение культурно-массового мероприятия для работников ОАО "КСК"</t>
  </si>
  <si>
    <t>943 400 (Девятьсот сорок три тысячи четыреста) рублей, без учета НДС</t>
  </si>
  <si>
    <t>Оказание услуг аренды помещений для проживания сотрудников ОАО "КСК" в гостиничном комплексе "Романтик"</t>
  </si>
  <si>
    <t>Оказание услуг по обеспечению участия ОАО "КСК" в форуме "Индустрилизация Северного Кавказа: как это сделать?", проходящем 19 ноября 2013 года в г. Пятигорске</t>
  </si>
  <si>
    <t>Поставка комплектов одежды для использования в горных условиях для нужд ОАО "КСК"</t>
  </si>
  <si>
    <t>Оказание услуг по обеспечению участия ОАО "КСК" в молодежной бизнесс-сессии "Touristic старт-ап", проходящей с 15 ноября 2013 года по 17 ноября 2013 года в ЛОК "Архми"</t>
  </si>
  <si>
    <t>350 000 (Триста пятьдесят тысяч) рублей, включая НДС</t>
  </si>
  <si>
    <t>Оказание услуг по охране имущества ОАО "КСК" при его транспортировке по территории Республики Северная Осетия - Алания</t>
  </si>
  <si>
    <t>Оплата производится за фактически оказанные услуги</t>
  </si>
  <si>
    <t>847 457 (Восемьсот сорок семь тысяч четыреста пятьдесят семь) рублей, без учета НДС.</t>
  </si>
  <si>
    <t>Оказание услуг по техническому обслуживанию и текущему ремонту автомобилей марки Тойота в г. Пятигорск для нужд ОАО «КСК».</t>
  </si>
  <si>
    <t xml:space="preserve">Поставка бутилированный воды для нужд
ОАО «КСК»
</t>
  </si>
  <si>
    <t>76 271 (Семьдесят шесть тысяч двести семьдесят один) рубль, без учета НДС.</t>
  </si>
  <si>
    <t>Оказание услуг по техническому обслуживанию и текущему ремонту автомобилей марки BMW.</t>
  </si>
  <si>
    <t>36 322 680 
(Тридцать шесть миллионов триста двадцать две тысячи шестьсот восемьдесят) рублей, без учета НДС</t>
  </si>
  <si>
    <t>847 457 (Восемьсот сорок семь тысяч четыреста пятьдесят семь) рублей,
без учета НДС.</t>
  </si>
  <si>
    <t>5 550 537,11 
(Пять миллионов пятьсот пятьдесят тысяч пятьсот тридцать семь) рублей 11 копеек, без учета НДС</t>
  </si>
  <si>
    <t>1 227 985 ,59 (Один миллион двести двадцать семь тысяч девятьсот восемьдесят пять) рублей, 59 копеек, без учета НДС</t>
  </si>
  <si>
    <t>Поставка и установка кнопки тревожной сигнализации</t>
  </si>
  <si>
    <t>360 042,93 (Триста шестьдесят тысяч сорок два) рубля, 93 копейки, включая НДС</t>
  </si>
  <si>
    <t>57 000 (Пятьдесят сесь тысяч) рублей, включая НДФЛ</t>
  </si>
  <si>
    <t>ДС к договору заключенному по результатам прямой закупки на оказание охарнных услуг</t>
  </si>
  <si>
    <t xml:space="preserve">ДС к договору заключенному по результатам прямой закупки  на оказание юридических услуг </t>
  </si>
  <si>
    <t>ДС к договору заключенному по результатам запроса котировок на поставку комплектов одежды для использования в горных условиях для нужд ОАО "КСК"</t>
  </si>
  <si>
    <t>Стоимость за человеко-час</t>
  </si>
  <si>
    <t>250 000 (Двести пятьдесят) рублей в сутки, НДС не облагается</t>
  </si>
  <si>
    <t>20 000, включая НДС</t>
  </si>
  <si>
    <t>135 420 (Сто тридцать четыре тысячи четыреста двацдать)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</si>
</sst>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4" sqref="E14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6" t="s">
        <v>18</v>
      </c>
      <c r="B1" s="45"/>
      <c r="C1" s="45"/>
      <c r="D1" s="45"/>
      <c r="E1" s="45"/>
    </row>
    <row r="2" spans="1:5" ht="45" x14ac:dyDescent="0.25">
      <c r="A2" s="1" t="s">
        <v>0</v>
      </c>
      <c r="B2" s="8" t="s">
        <v>3</v>
      </c>
      <c r="C2" s="8" t="s">
        <v>2</v>
      </c>
      <c r="D2" s="8" t="s">
        <v>1</v>
      </c>
      <c r="E2" s="1" t="s">
        <v>9</v>
      </c>
    </row>
    <row r="3" spans="1:5" x14ac:dyDescent="0.25">
      <c r="A3" s="1">
        <v>1</v>
      </c>
      <c r="B3" s="8" t="s">
        <v>4</v>
      </c>
      <c r="C3" s="8">
        <v>0</v>
      </c>
      <c r="D3" s="1"/>
      <c r="E3" s="1"/>
    </row>
    <row r="4" spans="1:5" x14ac:dyDescent="0.25">
      <c r="A4" s="1">
        <v>2</v>
      </c>
      <c r="B4" s="8" t="s">
        <v>5</v>
      </c>
      <c r="C4" s="8">
        <v>0</v>
      </c>
      <c r="D4" s="3"/>
      <c r="E4" s="3"/>
    </row>
    <row r="5" spans="1:5" x14ac:dyDescent="0.25">
      <c r="A5" s="42">
        <v>3</v>
      </c>
      <c r="B5" s="48" t="s">
        <v>6</v>
      </c>
      <c r="C5" s="48">
        <v>0</v>
      </c>
      <c r="D5" s="50"/>
      <c r="E5" s="52"/>
    </row>
    <row r="6" spans="1:5" x14ac:dyDescent="0.25">
      <c r="A6" s="47"/>
      <c r="B6" s="49"/>
      <c r="C6" s="49"/>
      <c r="D6" s="51"/>
      <c r="E6" s="53"/>
    </row>
    <row r="7" spans="1:5" ht="75" x14ac:dyDescent="0.25">
      <c r="A7" s="42">
        <v>4</v>
      </c>
      <c r="B7" s="44" t="s">
        <v>12</v>
      </c>
      <c r="C7" s="45">
        <v>2</v>
      </c>
      <c r="D7" s="4" t="s">
        <v>21</v>
      </c>
      <c r="E7" s="5" t="s">
        <v>22</v>
      </c>
    </row>
    <row r="8" spans="1:5" ht="45" x14ac:dyDescent="0.25">
      <c r="A8" s="43"/>
      <c r="B8" s="44"/>
      <c r="C8" s="45"/>
      <c r="D8" s="4" t="s">
        <v>23</v>
      </c>
      <c r="E8" s="6" t="s">
        <v>24</v>
      </c>
    </row>
  </sheetData>
  <mergeCells count="9">
    <mergeCell ref="A7:A8"/>
    <mergeCell ref="B7:B8"/>
    <mergeCell ref="C7:C8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I1" sqref="E1:I1048576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  <col min="6" max="6" width="9.140625" hidden="1" customWidth="1"/>
    <col min="7" max="7" width="11.5703125" hidden="1" customWidth="1"/>
    <col min="8" max="8" width="11.42578125" hidden="1" customWidth="1"/>
  </cols>
  <sheetData>
    <row r="1" spans="1:8" x14ac:dyDescent="0.25">
      <c r="A1" s="46" t="s">
        <v>102</v>
      </c>
      <c r="B1" s="45"/>
      <c r="C1" s="45"/>
      <c r="D1" s="45"/>
      <c r="E1" s="45"/>
    </row>
    <row r="2" spans="1:8" ht="45" x14ac:dyDescent="0.25">
      <c r="A2" s="34" t="s">
        <v>0</v>
      </c>
      <c r="B2" s="35" t="s">
        <v>3</v>
      </c>
      <c r="C2" s="35" t="s">
        <v>2</v>
      </c>
      <c r="D2" s="35" t="s">
        <v>1</v>
      </c>
      <c r="E2" s="34" t="s">
        <v>9</v>
      </c>
    </row>
    <row r="3" spans="1:8" x14ac:dyDescent="0.25">
      <c r="A3" s="34">
        <v>1</v>
      </c>
      <c r="B3" s="35" t="s">
        <v>4</v>
      </c>
      <c r="C3" s="35">
        <v>0</v>
      </c>
      <c r="D3" s="4"/>
      <c r="E3" s="14"/>
    </row>
    <row r="4" spans="1:8" ht="72.75" customHeight="1" x14ac:dyDescent="0.25">
      <c r="A4" s="33">
        <v>2</v>
      </c>
      <c r="B4" s="36" t="s">
        <v>5</v>
      </c>
      <c r="C4" s="36">
        <v>0</v>
      </c>
      <c r="D4" s="25"/>
      <c r="E4" s="24"/>
    </row>
    <row r="5" spans="1:8" ht="45" x14ac:dyDescent="0.25">
      <c r="A5" s="42">
        <v>3</v>
      </c>
      <c r="B5" s="48" t="s">
        <v>6</v>
      </c>
      <c r="C5" s="48">
        <v>2</v>
      </c>
      <c r="D5" s="25" t="s">
        <v>105</v>
      </c>
      <c r="E5" s="24" t="s">
        <v>106</v>
      </c>
      <c r="G5" s="37">
        <v>152542</v>
      </c>
    </row>
    <row r="6" spans="1:8" ht="60" x14ac:dyDescent="0.25">
      <c r="A6" s="47"/>
      <c r="B6" s="49"/>
      <c r="C6" s="49"/>
      <c r="D6" s="25" t="s">
        <v>107</v>
      </c>
      <c r="E6" s="24" t="s">
        <v>108</v>
      </c>
      <c r="G6" s="37">
        <v>4237200</v>
      </c>
    </row>
    <row r="7" spans="1:8" ht="60" x14ac:dyDescent="0.25">
      <c r="A7" s="42">
        <v>4</v>
      </c>
      <c r="B7" s="42" t="s">
        <v>12</v>
      </c>
      <c r="C7" s="48">
        <v>6</v>
      </c>
      <c r="D7" s="25" t="s">
        <v>103</v>
      </c>
      <c r="E7" s="24" t="s">
        <v>104</v>
      </c>
      <c r="F7">
        <v>12</v>
      </c>
      <c r="G7">
        <f>234240*12</f>
        <v>2810880</v>
      </c>
    </row>
    <row r="8" spans="1:8" ht="30" x14ac:dyDescent="0.25">
      <c r="A8" s="43"/>
      <c r="B8" s="43"/>
      <c r="C8" s="54"/>
      <c r="D8" s="25" t="s">
        <v>109</v>
      </c>
      <c r="E8" s="24" t="s">
        <v>110</v>
      </c>
      <c r="G8">
        <v>3000</v>
      </c>
    </row>
    <row r="9" spans="1:8" ht="45" x14ac:dyDescent="0.25">
      <c r="A9" s="43"/>
      <c r="B9" s="43"/>
      <c r="C9" s="54"/>
      <c r="D9" s="25" t="s">
        <v>114</v>
      </c>
      <c r="E9" s="24" t="s">
        <v>115</v>
      </c>
      <c r="G9" s="37">
        <v>99999</v>
      </c>
    </row>
    <row r="10" spans="1:8" ht="30" x14ac:dyDescent="0.25">
      <c r="A10" s="43"/>
      <c r="B10" s="43"/>
      <c r="C10" s="54"/>
      <c r="D10" s="25" t="s">
        <v>116</v>
      </c>
      <c r="E10" s="24" t="s">
        <v>117</v>
      </c>
      <c r="G10">
        <f>590000*100/118</f>
        <v>500000</v>
      </c>
    </row>
    <row r="11" spans="1:8" ht="30" x14ac:dyDescent="0.25">
      <c r="A11" s="43"/>
      <c r="B11" s="43"/>
      <c r="C11" s="54"/>
      <c r="D11" s="25" t="s">
        <v>118</v>
      </c>
      <c r="E11" s="24" t="s">
        <v>119</v>
      </c>
      <c r="G11" s="37">
        <v>12000</v>
      </c>
    </row>
    <row r="12" spans="1:8" ht="30" x14ac:dyDescent="0.25">
      <c r="A12" s="43"/>
      <c r="B12" s="43"/>
      <c r="C12" s="54"/>
      <c r="D12" s="25" t="s">
        <v>120</v>
      </c>
      <c r="E12" s="24" t="s">
        <v>121</v>
      </c>
      <c r="G12">
        <f>90000*100/118</f>
        <v>76271.186440677964</v>
      </c>
    </row>
    <row r="13" spans="1:8" ht="90" x14ac:dyDescent="0.25">
      <c r="A13" s="42">
        <v>5</v>
      </c>
      <c r="B13" s="42" t="s">
        <v>36</v>
      </c>
      <c r="C13" s="48">
        <v>2</v>
      </c>
      <c r="D13" s="4" t="s">
        <v>112</v>
      </c>
      <c r="E13" s="24" t="s">
        <v>111</v>
      </c>
    </row>
    <row r="14" spans="1:8" ht="75" x14ac:dyDescent="0.25">
      <c r="A14" s="47"/>
      <c r="B14" s="47"/>
      <c r="C14" s="49"/>
      <c r="D14" s="4" t="s">
        <v>101</v>
      </c>
      <c r="E14" s="24" t="s">
        <v>113</v>
      </c>
      <c r="G14" s="37">
        <f>SUM(G7:G12)</f>
        <v>3502150.1864406778</v>
      </c>
      <c r="H14" s="37">
        <f>SUM(G4:G6)</f>
        <v>4389742</v>
      </c>
    </row>
  </sheetData>
  <mergeCells count="10">
    <mergeCell ref="B13:B14"/>
    <mergeCell ref="C13:C14"/>
    <mergeCell ref="A13:A14"/>
    <mergeCell ref="A1:E1"/>
    <mergeCell ref="A7:A12"/>
    <mergeCell ref="B7:B12"/>
    <mergeCell ref="C7:C12"/>
    <mergeCell ref="B5:B6"/>
    <mergeCell ref="C5:C6"/>
    <mergeCell ref="A5:A6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D13" sqref="D3:D13"/>
    </sheetView>
  </sheetViews>
  <sheetFormatPr defaultRowHeight="15" x14ac:dyDescent="0.25"/>
  <cols>
    <col min="1" max="1" width="4.140625" bestFit="1" customWidth="1"/>
    <col min="2" max="2" width="29.140625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46" t="s">
        <v>122</v>
      </c>
      <c r="B1" s="45"/>
      <c r="C1" s="45"/>
      <c r="D1" s="45"/>
      <c r="E1" s="45"/>
    </row>
    <row r="2" spans="1:5" ht="45" x14ac:dyDescent="0.25">
      <c r="A2" s="39" t="s">
        <v>0</v>
      </c>
      <c r="B2" s="40" t="s">
        <v>3</v>
      </c>
      <c r="C2" s="40" t="s">
        <v>2</v>
      </c>
      <c r="D2" s="40" t="s">
        <v>1</v>
      </c>
      <c r="E2" s="39" t="s">
        <v>9</v>
      </c>
    </row>
    <row r="3" spans="1:5" ht="60" x14ac:dyDescent="0.25">
      <c r="A3" s="42">
        <v>1</v>
      </c>
      <c r="B3" s="48" t="s">
        <v>5</v>
      </c>
      <c r="C3" s="48">
        <v>7</v>
      </c>
      <c r="D3" s="4" t="s">
        <v>123</v>
      </c>
      <c r="E3" s="24" t="s">
        <v>124</v>
      </c>
    </row>
    <row r="4" spans="1:5" ht="60" x14ac:dyDescent="0.25">
      <c r="A4" s="43"/>
      <c r="B4" s="54"/>
      <c r="C4" s="54"/>
      <c r="D4" s="25" t="s">
        <v>135</v>
      </c>
      <c r="E4" s="24" t="s">
        <v>134</v>
      </c>
    </row>
    <row r="5" spans="1:5" ht="45" x14ac:dyDescent="0.25">
      <c r="A5" s="43"/>
      <c r="B5" s="54"/>
      <c r="C5" s="54"/>
      <c r="D5" s="25" t="s">
        <v>137</v>
      </c>
      <c r="E5" s="24" t="s">
        <v>138</v>
      </c>
    </row>
    <row r="6" spans="1:5" ht="60" x14ac:dyDescent="0.25">
      <c r="A6" s="43"/>
      <c r="B6" s="54"/>
      <c r="C6" s="54"/>
      <c r="D6" s="25" t="s">
        <v>136</v>
      </c>
      <c r="E6" s="24" t="s">
        <v>139</v>
      </c>
    </row>
    <row r="7" spans="1:5" ht="60" x14ac:dyDescent="0.25">
      <c r="A7" s="43"/>
      <c r="B7" s="54"/>
      <c r="C7" s="54"/>
      <c r="D7" s="25" t="s">
        <v>155</v>
      </c>
      <c r="E7" s="24" t="s">
        <v>154</v>
      </c>
    </row>
    <row r="8" spans="1:5" ht="45" x14ac:dyDescent="0.25">
      <c r="A8" s="43"/>
      <c r="B8" s="54"/>
      <c r="C8" s="54"/>
      <c r="D8" s="25" t="s">
        <v>156</v>
      </c>
      <c r="E8" s="24" t="s">
        <v>157</v>
      </c>
    </row>
    <row r="9" spans="1:5" ht="60" x14ac:dyDescent="0.25">
      <c r="A9" s="47"/>
      <c r="B9" s="49"/>
      <c r="C9" s="49"/>
      <c r="D9" s="25" t="s">
        <v>158</v>
      </c>
      <c r="E9" s="24" t="s">
        <v>160</v>
      </c>
    </row>
    <row r="10" spans="1:5" ht="75" x14ac:dyDescent="0.25">
      <c r="A10" s="42">
        <v>2</v>
      </c>
      <c r="B10" s="48" t="s">
        <v>4</v>
      </c>
      <c r="C10" s="48">
        <v>2</v>
      </c>
      <c r="D10" s="25" t="s">
        <v>130</v>
      </c>
      <c r="E10" s="24" t="s">
        <v>159</v>
      </c>
    </row>
    <row r="11" spans="1:5" ht="75" x14ac:dyDescent="0.25">
      <c r="A11" s="47"/>
      <c r="B11" s="49"/>
      <c r="C11" s="49"/>
      <c r="D11" s="25" t="s">
        <v>131</v>
      </c>
      <c r="E11" s="24" t="s">
        <v>161</v>
      </c>
    </row>
    <row r="12" spans="1:5" ht="45" x14ac:dyDescent="0.25">
      <c r="A12" s="44">
        <v>3</v>
      </c>
      <c r="B12" s="44" t="s">
        <v>6</v>
      </c>
      <c r="C12" s="44">
        <v>2</v>
      </c>
      <c r="D12" s="25" t="s">
        <v>132</v>
      </c>
      <c r="E12" s="24" t="s">
        <v>133</v>
      </c>
    </row>
    <row r="13" spans="1:5" ht="75" x14ac:dyDescent="0.25">
      <c r="A13" s="44"/>
      <c r="B13" s="44"/>
      <c r="C13" s="44"/>
      <c r="D13" s="25" t="s">
        <v>149</v>
      </c>
      <c r="E13" s="24" t="s">
        <v>162</v>
      </c>
    </row>
    <row r="14" spans="1:5" ht="72.75" customHeight="1" x14ac:dyDescent="0.25">
      <c r="A14" s="42">
        <v>4</v>
      </c>
      <c r="B14" s="45" t="s">
        <v>12</v>
      </c>
      <c r="C14" s="45">
        <v>13</v>
      </c>
      <c r="D14" s="25" t="s">
        <v>125</v>
      </c>
      <c r="E14" s="24" t="s">
        <v>126</v>
      </c>
    </row>
    <row r="15" spans="1:5" ht="45" x14ac:dyDescent="0.25">
      <c r="A15" s="43"/>
      <c r="B15" s="45"/>
      <c r="C15" s="45"/>
      <c r="D15" s="25" t="s">
        <v>127</v>
      </c>
      <c r="E15" s="24" t="s">
        <v>169</v>
      </c>
    </row>
    <row r="16" spans="1:5" ht="30" x14ac:dyDescent="0.25">
      <c r="A16" s="43"/>
      <c r="B16" s="45"/>
      <c r="C16" s="45"/>
      <c r="D16" s="25" t="s">
        <v>128</v>
      </c>
      <c r="E16" s="24" t="s">
        <v>169</v>
      </c>
    </row>
    <row r="17" spans="1:5" ht="30" x14ac:dyDescent="0.25">
      <c r="A17" s="43"/>
      <c r="B17" s="45"/>
      <c r="C17" s="45"/>
      <c r="D17" s="25" t="s">
        <v>129</v>
      </c>
      <c r="E17" s="24" t="s">
        <v>57</v>
      </c>
    </row>
    <row r="18" spans="1:5" ht="30" x14ac:dyDescent="0.25">
      <c r="A18" s="43"/>
      <c r="B18" s="45"/>
      <c r="C18" s="45"/>
      <c r="D18" s="25" t="s">
        <v>140</v>
      </c>
      <c r="E18" s="24" t="s">
        <v>141</v>
      </c>
    </row>
    <row r="19" spans="1:5" ht="60" x14ac:dyDescent="0.25">
      <c r="A19" s="43"/>
      <c r="B19" s="45"/>
      <c r="C19" s="45"/>
      <c r="D19" s="25" t="s">
        <v>142</v>
      </c>
      <c r="E19" s="24" t="s">
        <v>143</v>
      </c>
    </row>
    <row r="20" spans="1:5" ht="45" x14ac:dyDescent="0.25">
      <c r="A20" s="43"/>
      <c r="B20" s="45"/>
      <c r="C20" s="45"/>
      <c r="D20" s="25" t="s">
        <v>144</v>
      </c>
      <c r="E20" s="24" t="s">
        <v>153</v>
      </c>
    </row>
    <row r="21" spans="1:5" ht="45" x14ac:dyDescent="0.25">
      <c r="A21" s="43"/>
      <c r="B21" s="45"/>
      <c r="C21" s="45"/>
      <c r="D21" s="25" t="s">
        <v>145</v>
      </c>
      <c r="E21" s="24" t="s">
        <v>146</v>
      </c>
    </row>
    <row r="22" spans="1:5" ht="45" x14ac:dyDescent="0.25">
      <c r="A22" s="43"/>
      <c r="B22" s="45"/>
      <c r="C22" s="45"/>
      <c r="D22" s="25" t="s">
        <v>147</v>
      </c>
      <c r="E22" s="24" t="s">
        <v>153</v>
      </c>
    </row>
    <row r="23" spans="1:5" ht="60" x14ac:dyDescent="0.25">
      <c r="A23" s="43"/>
      <c r="B23" s="45"/>
      <c r="C23" s="45"/>
      <c r="D23" s="25" t="s">
        <v>148</v>
      </c>
      <c r="E23" s="24" t="s">
        <v>170</v>
      </c>
    </row>
    <row r="24" spans="1:5" ht="60" x14ac:dyDescent="0.25">
      <c r="A24" s="43"/>
      <c r="B24" s="45"/>
      <c r="C24" s="45"/>
      <c r="D24" s="25" t="s">
        <v>150</v>
      </c>
      <c r="E24" s="24" t="s">
        <v>151</v>
      </c>
    </row>
    <row r="25" spans="1:5" ht="45" x14ac:dyDescent="0.25">
      <c r="A25" s="43"/>
      <c r="B25" s="45"/>
      <c r="C25" s="45"/>
      <c r="D25" s="25" t="s">
        <v>152</v>
      </c>
      <c r="E25" s="24" t="s">
        <v>153</v>
      </c>
    </row>
    <row r="26" spans="1:5" ht="30" x14ac:dyDescent="0.25">
      <c r="A26" s="47"/>
      <c r="B26" s="45"/>
      <c r="C26" s="45"/>
      <c r="D26" s="25" t="s">
        <v>163</v>
      </c>
      <c r="E26" s="24" t="s">
        <v>171</v>
      </c>
    </row>
    <row r="27" spans="1:5" ht="60" x14ac:dyDescent="0.25">
      <c r="A27" s="44">
        <v>5</v>
      </c>
      <c r="B27" s="45" t="s">
        <v>36</v>
      </c>
      <c r="C27" s="45">
        <v>3</v>
      </c>
      <c r="D27" s="25" t="s">
        <v>168</v>
      </c>
      <c r="E27" s="24" t="s">
        <v>164</v>
      </c>
    </row>
    <row r="28" spans="1:5" ht="30" x14ac:dyDescent="0.25">
      <c r="A28" s="44"/>
      <c r="B28" s="45"/>
      <c r="C28" s="45"/>
      <c r="D28" s="25" t="s">
        <v>167</v>
      </c>
      <c r="E28" s="24" t="s">
        <v>165</v>
      </c>
    </row>
    <row r="29" spans="1:5" ht="45" x14ac:dyDescent="0.25">
      <c r="A29" s="44"/>
      <c r="B29" s="45"/>
      <c r="C29" s="45"/>
      <c r="D29" s="41" t="s">
        <v>166</v>
      </c>
      <c r="E29" s="24" t="s">
        <v>172</v>
      </c>
    </row>
  </sheetData>
  <mergeCells count="16">
    <mergeCell ref="A27:A29"/>
    <mergeCell ref="A1:E1"/>
    <mergeCell ref="B10:B11"/>
    <mergeCell ref="C10:C11"/>
    <mergeCell ref="B12:B13"/>
    <mergeCell ref="A10:A11"/>
    <mergeCell ref="A12:A13"/>
    <mergeCell ref="B27:B29"/>
    <mergeCell ref="C27:C29"/>
    <mergeCell ref="C12:C13"/>
    <mergeCell ref="C3:C9"/>
    <mergeCell ref="A3:A9"/>
    <mergeCell ref="B3:B9"/>
    <mergeCell ref="B14:B26"/>
    <mergeCell ref="C14:C26"/>
    <mergeCell ref="A14:A2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6" t="s">
        <v>13</v>
      </c>
      <c r="B1" s="45"/>
      <c r="C1" s="45"/>
      <c r="D1" s="45"/>
      <c r="E1" s="45"/>
    </row>
    <row r="2" spans="1:5" ht="45" x14ac:dyDescent="0.25">
      <c r="A2" s="1" t="s">
        <v>0</v>
      </c>
      <c r="B2" s="2" t="s">
        <v>3</v>
      </c>
      <c r="C2" s="2" t="s">
        <v>2</v>
      </c>
      <c r="D2" s="2" t="s">
        <v>1</v>
      </c>
      <c r="E2" s="1" t="s">
        <v>9</v>
      </c>
    </row>
    <row r="3" spans="1:5" x14ac:dyDescent="0.25">
      <c r="A3" s="1">
        <v>1</v>
      </c>
      <c r="B3" s="2" t="s">
        <v>4</v>
      </c>
      <c r="C3" s="2">
        <v>0</v>
      </c>
      <c r="D3" s="1"/>
      <c r="E3" s="1"/>
    </row>
    <row r="4" spans="1:5" x14ac:dyDescent="0.25">
      <c r="A4" s="1">
        <v>2</v>
      </c>
      <c r="B4" s="2" t="s">
        <v>5</v>
      </c>
      <c r="C4" s="2">
        <v>0</v>
      </c>
      <c r="D4" s="3"/>
      <c r="E4" s="3"/>
    </row>
    <row r="5" spans="1:5" ht="60" x14ac:dyDescent="0.25">
      <c r="A5" s="42">
        <v>3</v>
      </c>
      <c r="B5" s="48" t="s">
        <v>6</v>
      </c>
      <c r="C5" s="48">
        <v>4</v>
      </c>
      <c r="D5" s="4" t="s">
        <v>14</v>
      </c>
      <c r="E5" s="5">
        <v>1569419.07</v>
      </c>
    </row>
    <row r="6" spans="1:5" ht="60" x14ac:dyDescent="0.25">
      <c r="A6" s="43"/>
      <c r="B6" s="54"/>
      <c r="C6" s="54"/>
      <c r="D6" s="7" t="s">
        <v>8</v>
      </c>
      <c r="E6" s="5">
        <v>399775.33</v>
      </c>
    </row>
    <row r="7" spans="1:5" ht="45" x14ac:dyDescent="0.25">
      <c r="A7" s="43"/>
      <c r="B7" s="54"/>
      <c r="C7" s="54"/>
      <c r="D7" s="7" t="s">
        <v>17</v>
      </c>
      <c r="E7" s="5">
        <v>1131350</v>
      </c>
    </row>
    <row r="8" spans="1:5" ht="60" x14ac:dyDescent="0.25">
      <c r="A8" s="47"/>
      <c r="B8" s="49"/>
      <c r="C8" s="49"/>
      <c r="D8" s="4" t="s">
        <v>7</v>
      </c>
      <c r="E8" s="5">
        <v>592000</v>
      </c>
    </row>
    <row r="9" spans="1:5" ht="75" x14ac:dyDescent="0.25">
      <c r="A9" s="42">
        <v>4</v>
      </c>
      <c r="B9" s="42" t="s">
        <v>12</v>
      </c>
      <c r="C9" s="48">
        <v>3</v>
      </c>
      <c r="D9" s="4" t="s">
        <v>10</v>
      </c>
      <c r="E9" s="6" t="s">
        <v>11</v>
      </c>
    </row>
    <row r="10" spans="1:5" ht="105" x14ac:dyDescent="0.25">
      <c r="A10" s="43"/>
      <c r="B10" s="43"/>
      <c r="C10" s="54"/>
      <c r="D10" s="4" t="s">
        <v>15</v>
      </c>
      <c r="E10" s="6">
        <v>3063260</v>
      </c>
    </row>
    <row r="11" spans="1:5" ht="45" x14ac:dyDescent="0.25">
      <c r="A11" s="47"/>
      <c r="B11" s="47"/>
      <c r="C11" s="49"/>
      <c r="D11" s="4" t="s">
        <v>16</v>
      </c>
      <c r="E11" s="6">
        <v>208800</v>
      </c>
    </row>
  </sheetData>
  <mergeCells count="7">
    <mergeCell ref="A1:E1"/>
    <mergeCell ref="C5:C8"/>
    <mergeCell ref="B5:B8"/>
    <mergeCell ref="A5:A8"/>
    <mergeCell ref="B9:B11"/>
    <mergeCell ref="A9:A11"/>
    <mergeCell ref="C9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5" sqref="D5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6" t="s">
        <v>25</v>
      </c>
      <c r="B1" s="45"/>
      <c r="C1" s="45"/>
      <c r="D1" s="45"/>
      <c r="E1" s="45"/>
    </row>
    <row r="2" spans="1:5" ht="45" x14ac:dyDescent="0.25">
      <c r="A2" s="10" t="s">
        <v>0</v>
      </c>
      <c r="B2" s="9" t="s">
        <v>3</v>
      </c>
      <c r="C2" s="9" t="s">
        <v>2</v>
      </c>
      <c r="D2" s="9" t="s">
        <v>1</v>
      </c>
      <c r="E2" s="10" t="s">
        <v>9</v>
      </c>
    </row>
    <row r="3" spans="1:5" x14ac:dyDescent="0.25">
      <c r="A3" s="10">
        <v>1</v>
      </c>
      <c r="B3" s="9" t="s">
        <v>4</v>
      </c>
      <c r="C3" s="9">
        <v>0</v>
      </c>
      <c r="D3" s="10"/>
      <c r="E3" s="10"/>
    </row>
    <row r="4" spans="1:5" ht="45" x14ac:dyDescent="0.25">
      <c r="A4" s="42">
        <v>2</v>
      </c>
      <c r="B4" s="48" t="s">
        <v>5</v>
      </c>
      <c r="C4" s="48">
        <v>2</v>
      </c>
      <c r="D4" s="4" t="s">
        <v>29</v>
      </c>
      <c r="E4" s="11">
        <v>251218.45</v>
      </c>
    </row>
    <row r="5" spans="1:5" ht="60" x14ac:dyDescent="0.25">
      <c r="A5" s="47"/>
      <c r="B5" s="49"/>
      <c r="C5" s="49"/>
      <c r="D5" s="4" t="s">
        <v>27</v>
      </c>
      <c r="E5" s="11">
        <v>2293462.9</v>
      </c>
    </row>
    <row r="6" spans="1:5" ht="45" x14ac:dyDescent="0.25">
      <c r="A6" s="42">
        <v>3</v>
      </c>
      <c r="B6" s="48" t="s">
        <v>6</v>
      </c>
      <c r="C6" s="48">
        <v>2</v>
      </c>
      <c r="D6" s="4" t="s">
        <v>26</v>
      </c>
      <c r="E6" s="5">
        <v>4237200</v>
      </c>
    </row>
    <row r="7" spans="1:5" ht="30" x14ac:dyDescent="0.25">
      <c r="A7" s="43"/>
      <c r="B7" s="54"/>
      <c r="C7" s="54"/>
      <c r="D7" s="4" t="s">
        <v>28</v>
      </c>
      <c r="E7" s="5">
        <v>605000</v>
      </c>
    </row>
    <row r="8" spans="1:5" ht="15" customHeight="1" x14ac:dyDescent="0.25">
      <c r="A8" s="10">
        <v>4</v>
      </c>
      <c r="B8" s="10" t="s">
        <v>12</v>
      </c>
      <c r="C8" s="9">
        <v>0</v>
      </c>
      <c r="D8" s="4"/>
      <c r="E8" s="6"/>
    </row>
  </sheetData>
  <mergeCells count="7">
    <mergeCell ref="A1:E1"/>
    <mergeCell ref="A6:A7"/>
    <mergeCell ref="B6:B7"/>
    <mergeCell ref="C6:C7"/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6" sqref="D6:D7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6" t="s">
        <v>30</v>
      </c>
      <c r="B1" s="45"/>
      <c r="C1" s="45"/>
      <c r="D1" s="45"/>
      <c r="E1" s="45"/>
    </row>
    <row r="2" spans="1:5" ht="45" x14ac:dyDescent="0.25">
      <c r="A2" s="12" t="s">
        <v>0</v>
      </c>
      <c r="B2" s="13" t="s">
        <v>3</v>
      </c>
      <c r="C2" s="13" t="s">
        <v>2</v>
      </c>
      <c r="D2" s="13" t="s">
        <v>1</v>
      </c>
      <c r="E2" s="12" t="s">
        <v>9</v>
      </c>
    </row>
    <row r="3" spans="1:5" ht="120" x14ac:dyDescent="0.25">
      <c r="A3" s="12">
        <v>1</v>
      </c>
      <c r="B3" s="13" t="s">
        <v>4</v>
      </c>
      <c r="C3" s="13">
        <v>1</v>
      </c>
      <c r="D3" s="4" t="s">
        <v>19</v>
      </c>
      <c r="E3" s="14" t="s">
        <v>20</v>
      </c>
    </row>
    <row r="4" spans="1:5" x14ac:dyDescent="0.25">
      <c r="A4" s="42">
        <v>2</v>
      </c>
      <c r="B4" s="48" t="s">
        <v>5</v>
      </c>
      <c r="C4" s="48">
        <v>1</v>
      </c>
      <c r="D4" s="59" t="s">
        <v>33</v>
      </c>
      <c r="E4" s="57">
        <v>423729</v>
      </c>
    </row>
    <row r="5" spans="1:5" ht="46.5" customHeight="1" x14ac:dyDescent="0.25">
      <c r="A5" s="47"/>
      <c r="B5" s="49"/>
      <c r="C5" s="49"/>
      <c r="D5" s="60"/>
      <c r="E5" s="58"/>
    </row>
    <row r="6" spans="1:5" x14ac:dyDescent="0.25">
      <c r="A6" s="42">
        <v>3</v>
      </c>
      <c r="B6" s="48" t="s">
        <v>6</v>
      </c>
      <c r="C6" s="48">
        <v>0</v>
      </c>
      <c r="D6" s="50"/>
      <c r="E6" s="55"/>
    </row>
    <row r="7" spans="1:5" x14ac:dyDescent="0.25">
      <c r="A7" s="43"/>
      <c r="B7" s="54"/>
      <c r="C7" s="54"/>
      <c r="D7" s="51"/>
      <c r="E7" s="56"/>
    </row>
    <row r="8" spans="1:5" ht="60" x14ac:dyDescent="0.25">
      <c r="A8" s="12">
        <v>4</v>
      </c>
      <c r="B8" s="12" t="s">
        <v>12</v>
      </c>
      <c r="C8" s="13">
        <v>1</v>
      </c>
      <c r="D8" s="4" t="s">
        <v>31</v>
      </c>
      <c r="E8" s="15" t="s">
        <v>32</v>
      </c>
    </row>
  </sheetData>
  <mergeCells count="11">
    <mergeCell ref="E4:E5"/>
    <mergeCell ref="A1:E1"/>
    <mergeCell ref="A4:A5"/>
    <mergeCell ref="B4:B5"/>
    <mergeCell ref="C4:C5"/>
    <mergeCell ref="D4:D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9" sqref="D9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6" t="s">
        <v>39</v>
      </c>
      <c r="B1" s="45"/>
      <c r="C1" s="45"/>
      <c r="D1" s="45"/>
      <c r="E1" s="45"/>
    </row>
    <row r="2" spans="1:5" ht="45" x14ac:dyDescent="0.25">
      <c r="A2" s="16" t="s">
        <v>0</v>
      </c>
      <c r="B2" s="17" t="s">
        <v>3</v>
      </c>
      <c r="C2" s="17" t="s">
        <v>2</v>
      </c>
      <c r="D2" s="17" t="s">
        <v>1</v>
      </c>
      <c r="E2" s="16" t="s">
        <v>9</v>
      </c>
    </row>
    <row r="3" spans="1:5" x14ac:dyDescent="0.25">
      <c r="A3" s="16">
        <v>1</v>
      </c>
      <c r="B3" s="17" t="s">
        <v>4</v>
      </c>
      <c r="C3" s="17">
        <v>0</v>
      </c>
      <c r="D3" s="4"/>
      <c r="E3" s="14"/>
    </row>
    <row r="4" spans="1:5" x14ac:dyDescent="0.25">
      <c r="A4" s="42">
        <v>2</v>
      </c>
      <c r="B4" s="48" t="s">
        <v>5</v>
      </c>
      <c r="C4" s="48">
        <v>1</v>
      </c>
      <c r="D4" s="59" t="s">
        <v>34</v>
      </c>
      <c r="E4" s="57">
        <v>6428000</v>
      </c>
    </row>
    <row r="5" spans="1:5" ht="54.75" customHeight="1" x14ac:dyDescent="0.25">
      <c r="A5" s="47"/>
      <c r="B5" s="49"/>
      <c r="C5" s="49"/>
      <c r="D5" s="60"/>
      <c r="E5" s="58"/>
    </row>
    <row r="6" spans="1:5" ht="15" customHeight="1" x14ac:dyDescent="0.25">
      <c r="A6" s="42">
        <v>3</v>
      </c>
      <c r="B6" s="48" t="s">
        <v>6</v>
      </c>
      <c r="C6" s="48">
        <v>1</v>
      </c>
      <c r="D6" s="59" t="s">
        <v>35</v>
      </c>
      <c r="E6" s="57">
        <v>795970</v>
      </c>
    </row>
    <row r="7" spans="1:5" ht="74.25" customHeight="1" x14ac:dyDescent="0.25">
      <c r="A7" s="43"/>
      <c r="B7" s="54"/>
      <c r="C7" s="54"/>
      <c r="D7" s="60"/>
      <c r="E7" s="58"/>
    </row>
    <row r="8" spans="1:5" ht="30" x14ac:dyDescent="0.25">
      <c r="A8" s="16">
        <v>4</v>
      </c>
      <c r="B8" s="16" t="s">
        <v>12</v>
      </c>
      <c r="C8" s="17">
        <v>0</v>
      </c>
      <c r="D8" s="4"/>
      <c r="E8" s="15"/>
    </row>
    <row r="9" spans="1:5" ht="75" x14ac:dyDescent="0.25">
      <c r="A9" s="44">
        <v>5</v>
      </c>
      <c r="B9" s="44" t="s">
        <v>36</v>
      </c>
      <c r="C9" s="45">
        <v>2</v>
      </c>
      <c r="D9" s="4" t="s">
        <v>37</v>
      </c>
      <c r="E9" s="15">
        <v>0</v>
      </c>
    </row>
    <row r="10" spans="1:5" ht="75" x14ac:dyDescent="0.25">
      <c r="A10" s="44"/>
      <c r="B10" s="44"/>
      <c r="C10" s="45"/>
      <c r="D10" s="4" t="s">
        <v>38</v>
      </c>
      <c r="E10" s="20">
        <v>81188.34</v>
      </c>
    </row>
    <row r="11" spans="1:5" x14ac:dyDescent="0.25">
      <c r="A11" s="21"/>
      <c r="B11" s="21"/>
      <c r="C11" s="21"/>
      <c r="D11" s="22"/>
      <c r="E11" s="23"/>
    </row>
  </sheetData>
  <mergeCells count="14">
    <mergeCell ref="A9:A10"/>
    <mergeCell ref="B9:B10"/>
    <mergeCell ref="C9:C10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3" sqref="A13:XFD13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46" t="s">
        <v>39</v>
      </c>
      <c r="B1" s="45"/>
      <c r="C1" s="45"/>
      <c r="D1" s="45"/>
      <c r="E1" s="45"/>
    </row>
    <row r="2" spans="1:5" ht="45" x14ac:dyDescent="0.25">
      <c r="A2" s="18" t="s">
        <v>0</v>
      </c>
      <c r="B2" s="19" t="s">
        <v>3</v>
      </c>
      <c r="C2" s="19" t="s">
        <v>2</v>
      </c>
      <c r="D2" s="19" t="s">
        <v>1</v>
      </c>
      <c r="E2" s="18" t="s">
        <v>9</v>
      </c>
    </row>
    <row r="3" spans="1:5" x14ac:dyDescent="0.25">
      <c r="A3" s="18">
        <v>1</v>
      </c>
      <c r="B3" s="19" t="s">
        <v>4</v>
      </c>
      <c r="C3" s="19">
        <v>0</v>
      </c>
      <c r="D3" s="4"/>
      <c r="E3" s="14"/>
    </row>
    <row r="4" spans="1:5" ht="72.75" customHeight="1" x14ac:dyDescent="0.25">
      <c r="A4" s="44">
        <v>2</v>
      </c>
      <c r="B4" s="45" t="s">
        <v>5</v>
      </c>
      <c r="C4" s="45">
        <v>4</v>
      </c>
      <c r="D4" s="25" t="s">
        <v>43</v>
      </c>
      <c r="E4" s="24" t="s">
        <v>44</v>
      </c>
    </row>
    <row r="5" spans="1:5" ht="52.5" customHeight="1" x14ac:dyDescent="0.25">
      <c r="A5" s="44"/>
      <c r="B5" s="45"/>
      <c r="C5" s="45"/>
      <c r="D5" s="25" t="s">
        <v>45</v>
      </c>
      <c r="E5" s="24" t="s">
        <v>46</v>
      </c>
    </row>
    <row r="6" spans="1:5" ht="54.75" customHeight="1" x14ac:dyDescent="0.25">
      <c r="A6" s="44"/>
      <c r="B6" s="45"/>
      <c r="C6" s="45"/>
      <c r="D6" s="25" t="s">
        <v>47</v>
      </c>
      <c r="E6" s="24" t="s">
        <v>48</v>
      </c>
    </row>
    <row r="7" spans="1:5" ht="54.75" customHeight="1" x14ac:dyDescent="0.25">
      <c r="A7" s="44"/>
      <c r="B7" s="45"/>
      <c r="C7" s="45"/>
      <c r="D7" s="25" t="s">
        <v>49</v>
      </c>
      <c r="E7" s="24" t="s">
        <v>48</v>
      </c>
    </row>
    <row r="8" spans="1:5" ht="15" customHeight="1" x14ac:dyDescent="0.25">
      <c r="A8" s="18">
        <v>3</v>
      </c>
      <c r="B8" s="19" t="s">
        <v>6</v>
      </c>
      <c r="C8" s="19">
        <v>0</v>
      </c>
      <c r="D8" s="25"/>
      <c r="E8" s="26"/>
    </row>
    <row r="9" spans="1:5" ht="60" x14ac:dyDescent="0.25">
      <c r="A9" s="44">
        <v>4</v>
      </c>
      <c r="B9" s="44" t="s">
        <v>12</v>
      </c>
      <c r="C9" s="45">
        <v>4</v>
      </c>
      <c r="D9" s="25" t="s">
        <v>41</v>
      </c>
      <c r="E9" s="24" t="s">
        <v>42</v>
      </c>
    </row>
    <row r="10" spans="1:5" ht="45" x14ac:dyDescent="0.25">
      <c r="A10" s="44"/>
      <c r="B10" s="44"/>
      <c r="C10" s="45"/>
      <c r="D10" s="25" t="s">
        <v>50</v>
      </c>
      <c r="E10" s="24" t="s">
        <v>52</v>
      </c>
    </row>
    <row r="11" spans="1:5" ht="45" x14ac:dyDescent="0.25">
      <c r="A11" s="44"/>
      <c r="B11" s="44"/>
      <c r="C11" s="45"/>
      <c r="D11" s="25" t="s">
        <v>51</v>
      </c>
      <c r="E11" s="24" t="s">
        <v>53</v>
      </c>
    </row>
    <row r="12" spans="1:5" ht="60" x14ac:dyDescent="0.25">
      <c r="A12" s="44"/>
      <c r="B12" s="44"/>
      <c r="C12" s="45"/>
      <c r="D12" s="25" t="s">
        <v>40</v>
      </c>
      <c r="E12" s="24" t="s">
        <v>54</v>
      </c>
    </row>
    <row r="13" spans="1:5" x14ac:dyDescent="0.25">
      <c r="A13" s="18">
        <v>5</v>
      </c>
      <c r="B13" s="18" t="s">
        <v>36</v>
      </c>
      <c r="C13" s="19">
        <v>0</v>
      </c>
      <c r="D13" s="25"/>
      <c r="E13" s="24"/>
    </row>
    <row r="14" spans="1:5" x14ac:dyDescent="0.25">
      <c r="A14" s="21"/>
      <c r="B14" s="21"/>
      <c r="C14" s="21"/>
      <c r="D14" s="22"/>
      <c r="E14" s="23"/>
    </row>
  </sheetData>
  <mergeCells count="7">
    <mergeCell ref="A9:A12"/>
    <mergeCell ref="C9:C12"/>
    <mergeCell ref="B9:B12"/>
    <mergeCell ref="A1:E1"/>
    <mergeCell ref="A4:A7"/>
    <mergeCell ref="B4:B7"/>
    <mergeCell ref="C4:C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14" sqref="D14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46" t="s">
        <v>55</v>
      </c>
      <c r="B1" s="45"/>
      <c r="C1" s="45"/>
      <c r="D1" s="45"/>
      <c r="E1" s="45"/>
    </row>
    <row r="2" spans="1:5" ht="45" x14ac:dyDescent="0.25">
      <c r="A2" s="27" t="s">
        <v>0</v>
      </c>
      <c r="B2" s="28" t="s">
        <v>3</v>
      </c>
      <c r="C2" s="28" t="s">
        <v>2</v>
      </c>
      <c r="D2" s="28" t="s">
        <v>1</v>
      </c>
      <c r="E2" s="27" t="s">
        <v>9</v>
      </c>
    </row>
    <row r="3" spans="1:5" x14ac:dyDescent="0.25">
      <c r="A3" s="27">
        <v>1</v>
      </c>
      <c r="B3" s="28" t="s">
        <v>4</v>
      </c>
      <c r="C3" s="28">
        <v>0</v>
      </c>
      <c r="D3" s="4"/>
      <c r="E3" s="14"/>
    </row>
    <row r="4" spans="1:5" ht="72.75" customHeight="1" x14ac:dyDescent="0.25">
      <c r="A4" s="27">
        <v>2</v>
      </c>
      <c r="B4" s="28" t="s">
        <v>5</v>
      </c>
      <c r="C4" s="28">
        <v>0</v>
      </c>
      <c r="D4" s="25"/>
      <c r="E4" s="24"/>
    </row>
    <row r="5" spans="1:5" ht="15" customHeight="1" x14ac:dyDescent="0.25">
      <c r="A5" s="27">
        <v>3</v>
      </c>
      <c r="B5" s="28" t="s">
        <v>6</v>
      </c>
      <c r="C5" s="28">
        <v>0</v>
      </c>
      <c r="D5" s="25"/>
      <c r="E5" s="26"/>
    </row>
    <row r="6" spans="1:5" ht="45" x14ac:dyDescent="0.25">
      <c r="A6" s="27">
        <v>4</v>
      </c>
      <c r="B6" s="27" t="s">
        <v>12</v>
      </c>
      <c r="C6" s="28">
        <v>1</v>
      </c>
      <c r="D6" s="25" t="s">
        <v>56</v>
      </c>
      <c r="E6" s="24" t="s">
        <v>57</v>
      </c>
    </row>
    <row r="7" spans="1:5" x14ac:dyDescent="0.25">
      <c r="A7" s="27">
        <v>5</v>
      </c>
      <c r="B7" s="27" t="s">
        <v>36</v>
      </c>
      <c r="C7" s="28">
        <v>0</v>
      </c>
      <c r="D7" s="25"/>
      <c r="E7" s="24"/>
    </row>
    <row r="8" spans="1:5" x14ac:dyDescent="0.25">
      <c r="A8" s="21"/>
      <c r="B8" s="21"/>
      <c r="C8" s="21"/>
      <c r="D8" s="22"/>
      <c r="E8" s="23"/>
    </row>
  </sheetData>
  <mergeCells count="1">
    <mergeCell ref="A1:E1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B1" zoomScaleNormal="100" workbookViewId="0">
      <selection activeCell="D5" sqref="D5:D12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46" t="s">
        <v>58</v>
      </c>
      <c r="B1" s="45"/>
      <c r="C1" s="45"/>
      <c r="D1" s="45"/>
      <c r="E1" s="45"/>
    </row>
    <row r="2" spans="1:5" ht="45" x14ac:dyDescent="0.25">
      <c r="A2" s="29" t="s">
        <v>0</v>
      </c>
      <c r="B2" s="30" t="s">
        <v>3</v>
      </c>
      <c r="C2" s="30" t="s">
        <v>2</v>
      </c>
      <c r="D2" s="30" t="s">
        <v>1</v>
      </c>
      <c r="E2" s="29" t="s">
        <v>9</v>
      </c>
    </row>
    <row r="3" spans="1:5" x14ac:dyDescent="0.25">
      <c r="A3" s="29">
        <v>1</v>
      </c>
      <c r="B3" s="30" t="s">
        <v>4</v>
      </c>
      <c r="C3" s="30">
        <v>0</v>
      </c>
      <c r="D3" s="4"/>
      <c r="E3" s="14"/>
    </row>
    <row r="4" spans="1:5" ht="72.75" customHeight="1" x14ac:dyDescent="0.25">
      <c r="A4" s="29">
        <v>2</v>
      </c>
      <c r="B4" s="30" t="s">
        <v>5</v>
      </c>
      <c r="C4" s="30">
        <v>0</v>
      </c>
      <c r="D4" s="25"/>
      <c r="E4" s="24"/>
    </row>
    <row r="5" spans="1:5" ht="75" x14ac:dyDescent="0.25">
      <c r="A5" s="29">
        <v>3</v>
      </c>
      <c r="B5" s="30" t="s">
        <v>6</v>
      </c>
      <c r="C5" s="30">
        <v>1</v>
      </c>
      <c r="D5" s="25" t="s">
        <v>59</v>
      </c>
      <c r="E5" s="24" t="s">
        <v>62</v>
      </c>
    </row>
    <row r="6" spans="1:5" ht="45" x14ac:dyDescent="0.25">
      <c r="A6" s="42">
        <v>4</v>
      </c>
      <c r="B6" s="42" t="s">
        <v>12</v>
      </c>
      <c r="C6" s="48">
        <v>7</v>
      </c>
      <c r="D6" s="25" t="s">
        <v>60</v>
      </c>
      <c r="E6" s="24" t="s">
        <v>61</v>
      </c>
    </row>
    <row r="7" spans="1:5" ht="45" x14ac:dyDescent="0.25">
      <c r="A7" s="43"/>
      <c r="B7" s="43"/>
      <c r="C7" s="54"/>
      <c r="D7" s="25" t="s">
        <v>63</v>
      </c>
      <c r="E7" s="24" t="s">
        <v>64</v>
      </c>
    </row>
    <row r="8" spans="1:5" ht="30" x14ac:dyDescent="0.25">
      <c r="A8" s="43"/>
      <c r="B8" s="43"/>
      <c r="C8" s="54"/>
      <c r="D8" s="25" t="s">
        <v>65</v>
      </c>
      <c r="E8" s="24" t="s">
        <v>68</v>
      </c>
    </row>
    <row r="9" spans="1:5" ht="45" x14ac:dyDescent="0.25">
      <c r="A9" s="43"/>
      <c r="B9" s="43"/>
      <c r="C9" s="54"/>
      <c r="D9" s="25" t="s">
        <v>66</v>
      </c>
      <c r="E9" s="24" t="s">
        <v>69</v>
      </c>
    </row>
    <row r="10" spans="1:5" ht="30" x14ac:dyDescent="0.25">
      <c r="A10" s="43"/>
      <c r="B10" s="43"/>
      <c r="C10" s="54"/>
      <c r="D10" s="25" t="s">
        <v>67</v>
      </c>
      <c r="E10" s="24" t="s">
        <v>70</v>
      </c>
    </row>
    <row r="11" spans="1:5" ht="30" x14ac:dyDescent="0.25">
      <c r="A11" s="43"/>
      <c r="B11" s="43"/>
      <c r="C11" s="54"/>
      <c r="D11" s="25" t="s">
        <v>71</v>
      </c>
      <c r="E11" s="24" t="s">
        <v>68</v>
      </c>
    </row>
    <row r="12" spans="1:5" ht="45" x14ac:dyDescent="0.25">
      <c r="A12" s="47"/>
      <c r="B12" s="47"/>
      <c r="C12" s="49"/>
      <c r="D12" s="25" t="s">
        <v>72</v>
      </c>
      <c r="E12" s="24" t="s">
        <v>73</v>
      </c>
    </row>
    <row r="13" spans="1:5" x14ac:dyDescent="0.25">
      <c r="A13" s="29">
        <v>5</v>
      </c>
      <c r="B13" s="29" t="s">
        <v>36</v>
      </c>
      <c r="C13" s="30">
        <v>0</v>
      </c>
      <c r="D13" s="25"/>
      <c r="E13" s="24"/>
    </row>
    <row r="14" spans="1:5" x14ac:dyDescent="0.25">
      <c r="A14" s="21"/>
      <c r="B14" s="21"/>
      <c r="C14" s="21"/>
      <c r="D14" s="22"/>
      <c r="E14" s="23"/>
    </row>
  </sheetData>
  <mergeCells count="4">
    <mergeCell ref="C6:C12"/>
    <mergeCell ref="B6:B12"/>
    <mergeCell ref="A6:A12"/>
    <mergeCell ref="A1:E1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7" zoomScaleNormal="100" workbookViewId="0">
      <selection activeCell="D17" sqref="D17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  <col min="6" max="6" width="0" hidden="1" customWidth="1"/>
    <col min="7" max="7" width="11.5703125" hidden="1" customWidth="1"/>
    <col min="8" max="8" width="11.42578125" hidden="1" customWidth="1"/>
  </cols>
  <sheetData>
    <row r="1" spans="1:7" x14ac:dyDescent="0.25">
      <c r="A1" s="46" t="s">
        <v>74</v>
      </c>
      <c r="B1" s="45"/>
      <c r="C1" s="45"/>
      <c r="D1" s="45"/>
      <c r="E1" s="45"/>
    </row>
    <row r="2" spans="1:7" ht="45" x14ac:dyDescent="0.25">
      <c r="A2" s="31" t="s">
        <v>0</v>
      </c>
      <c r="B2" s="32" t="s">
        <v>3</v>
      </c>
      <c r="C2" s="32" t="s">
        <v>2</v>
      </c>
      <c r="D2" s="32" t="s">
        <v>1</v>
      </c>
      <c r="E2" s="31" t="s">
        <v>9</v>
      </c>
    </row>
    <row r="3" spans="1:7" x14ac:dyDescent="0.25">
      <c r="A3" s="31">
        <v>1</v>
      </c>
      <c r="B3" s="32" t="s">
        <v>4</v>
      </c>
      <c r="C3" s="32">
        <v>0</v>
      </c>
      <c r="D3" s="4"/>
      <c r="E3" s="14"/>
    </row>
    <row r="4" spans="1:7" ht="72.75" customHeight="1" x14ac:dyDescent="0.25">
      <c r="A4" s="42">
        <v>2</v>
      </c>
      <c r="B4" s="48" t="s">
        <v>5</v>
      </c>
      <c r="C4" s="48">
        <v>3</v>
      </c>
      <c r="D4" s="25" t="s">
        <v>81</v>
      </c>
      <c r="E4" s="24" t="s">
        <v>82</v>
      </c>
      <c r="G4">
        <f>1692796*118/100</f>
        <v>1997499.28</v>
      </c>
    </row>
    <row r="5" spans="1:7" ht="72.75" customHeight="1" x14ac:dyDescent="0.25">
      <c r="A5" s="43"/>
      <c r="B5" s="54"/>
      <c r="C5" s="54"/>
      <c r="D5" s="25" t="s">
        <v>83</v>
      </c>
      <c r="E5" s="24" t="s">
        <v>84</v>
      </c>
      <c r="G5" s="37">
        <v>587415.46</v>
      </c>
    </row>
    <row r="6" spans="1:7" ht="72.75" customHeight="1" x14ac:dyDescent="0.25">
      <c r="A6" s="47"/>
      <c r="B6" s="49"/>
      <c r="C6" s="49"/>
      <c r="D6" s="25" t="s">
        <v>92</v>
      </c>
      <c r="E6" s="24" t="s">
        <v>91</v>
      </c>
      <c r="G6" s="37">
        <v>2896995.93</v>
      </c>
    </row>
    <row r="7" spans="1:7" ht="60" x14ac:dyDescent="0.25">
      <c r="A7" s="31">
        <v>3</v>
      </c>
      <c r="B7" s="32" t="s">
        <v>6</v>
      </c>
      <c r="C7" s="32">
        <v>1</v>
      </c>
      <c r="D7" s="25" t="s">
        <v>89</v>
      </c>
      <c r="E7" s="24" t="s">
        <v>90</v>
      </c>
      <c r="G7" s="37">
        <f>1210168.45*118/100</f>
        <v>1427998.7709999999</v>
      </c>
    </row>
    <row r="8" spans="1:7" ht="60" x14ac:dyDescent="0.25">
      <c r="A8" s="42">
        <v>4</v>
      </c>
      <c r="B8" s="42" t="s">
        <v>12</v>
      </c>
      <c r="C8" s="48">
        <v>9</v>
      </c>
      <c r="D8" s="25" t="s">
        <v>40</v>
      </c>
      <c r="E8" s="24" t="s">
        <v>75</v>
      </c>
      <c r="F8" t="s">
        <v>80</v>
      </c>
      <c r="G8">
        <f>368000*6</f>
        <v>2208000</v>
      </c>
    </row>
    <row r="9" spans="1:7" ht="45" x14ac:dyDescent="0.25">
      <c r="A9" s="43"/>
      <c r="B9" s="43"/>
      <c r="C9" s="54"/>
      <c r="D9" s="25" t="s">
        <v>76</v>
      </c>
      <c r="E9" s="24" t="s">
        <v>77</v>
      </c>
      <c r="G9">
        <v>228000</v>
      </c>
    </row>
    <row r="10" spans="1:7" ht="45" x14ac:dyDescent="0.25">
      <c r="A10" s="43"/>
      <c r="B10" s="43"/>
      <c r="C10" s="54"/>
      <c r="D10" s="25" t="s">
        <v>78</v>
      </c>
      <c r="E10" s="24" t="s">
        <v>79</v>
      </c>
      <c r="G10">
        <f>349000*118/100</f>
        <v>411820</v>
      </c>
    </row>
    <row r="11" spans="1:7" ht="45" x14ac:dyDescent="0.25">
      <c r="A11" s="43"/>
      <c r="B11" s="43"/>
      <c r="C11" s="54"/>
      <c r="D11" s="25" t="s">
        <v>85</v>
      </c>
      <c r="E11" s="24" t="s">
        <v>86</v>
      </c>
      <c r="G11">
        <v>0</v>
      </c>
    </row>
    <row r="12" spans="1:7" ht="60" x14ac:dyDescent="0.25">
      <c r="A12" s="43"/>
      <c r="B12" s="43"/>
      <c r="C12" s="54"/>
      <c r="D12" s="25" t="s">
        <v>87</v>
      </c>
      <c r="E12" s="24" t="s">
        <v>88</v>
      </c>
      <c r="G12" s="37">
        <v>309856.2</v>
      </c>
    </row>
    <row r="13" spans="1:7" ht="90" x14ac:dyDescent="0.25">
      <c r="A13" s="43"/>
      <c r="B13" s="43"/>
      <c r="C13" s="54"/>
      <c r="D13" s="25" t="s">
        <v>93</v>
      </c>
      <c r="E13" s="24"/>
    </row>
    <row r="14" spans="1:7" ht="60" x14ac:dyDescent="0.25">
      <c r="A14" s="43"/>
      <c r="B14" s="43"/>
      <c r="C14" s="54"/>
      <c r="D14" s="25" t="s">
        <v>94</v>
      </c>
      <c r="E14" s="24" t="s">
        <v>95</v>
      </c>
      <c r="G14" s="38">
        <v>450000</v>
      </c>
    </row>
    <row r="15" spans="1:7" ht="60" x14ac:dyDescent="0.25">
      <c r="A15" s="43"/>
      <c r="B15" s="43"/>
      <c r="C15" s="54"/>
      <c r="D15" s="25" t="s">
        <v>96</v>
      </c>
      <c r="E15" s="24" t="s">
        <v>97</v>
      </c>
      <c r="G15" s="38">
        <v>98440</v>
      </c>
    </row>
    <row r="16" spans="1:7" ht="45" x14ac:dyDescent="0.25">
      <c r="A16" s="47"/>
      <c r="B16" s="47"/>
      <c r="C16" s="49"/>
      <c r="D16" s="25" t="s">
        <v>98</v>
      </c>
      <c r="E16" s="24" t="s">
        <v>99</v>
      </c>
      <c r="G16" s="38">
        <v>48700</v>
      </c>
    </row>
    <row r="17" spans="1:8" ht="75" x14ac:dyDescent="0.25">
      <c r="A17" s="31">
        <v>5</v>
      </c>
      <c r="B17" s="31" t="s">
        <v>36</v>
      </c>
      <c r="C17" s="32">
        <v>1</v>
      </c>
      <c r="D17" s="4" t="s">
        <v>101</v>
      </c>
      <c r="E17" s="24" t="s">
        <v>100</v>
      </c>
    </row>
    <row r="18" spans="1:8" x14ac:dyDescent="0.25">
      <c r="A18" s="21"/>
      <c r="B18" s="21"/>
      <c r="C18" s="21"/>
      <c r="D18" s="22"/>
      <c r="E18" s="23"/>
      <c r="G18" s="37">
        <f>SUM(G8:G16)</f>
        <v>3754816.2</v>
      </c>
      <c r="H18" s="37">
        <f>SUM(G4:G7)</f>
        <v>6909909.4409999996</v>
      </c>
    </row>
  </sheetData>
  <mergeCells count="7">
    <mergeCell ref="A8:A16"/>
    <mergeCell ref="A1:E1"/>
    <mergeCell ref="B4:B6"/>
    <mergeCell ref="A4:A6"/>
    <mergeCell ref="B8:B16"/>
    <mergeCell ref="C8:C16"/>
    <mergeCell ref="C4:C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янв2013</vt:lpstr>
      <vt:lpstr>фев2013</vt:lpstr>
      <vt:lpstr>мар2013</vt:lpstr>
      <vt:lpstr>апр2013</vt:lpstr>
      <vt:lpstr>май2013</vt:lpstr>
      <vt:lpstr>июнь2013</vt:lpstr>
      <vt:lpstr>июль2013</vt:lpstr>
      <vt:lpstr>август2013</vt:lpstr>
      <vt:lpstr>сентябрь2013</vt:lpstr>
      <vt:lpstr>октябрь2013</vt:lpstr>
      <vt:lpstr>ноябрь2013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2013-12-10T16:26:10Z</dcterms:modified>
</cp:coreProperties>
</file>